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25" yWindow="-300" windowWidth="12060" windowHeight="10035" tabRatio="700"/>
  </bookViews>
  <sheets>
    <sheet name="budynki" sheetId="1" r:id="rId1"/>
    <sheet name="elektronika" sheetId="2" r:id="rId2"/>
    <sheet name="auta" sheetId="5" r:id="rId3"/>
    <sheet name="szkody" sheetId="6" r:id="rId4"/>
    <sheet name="środki trwałe" sheetId="7" r:id="rId5"/>
  </sheets>
  <definedNames>
    <definedName name="_xlnm.Print_Area" localSheetId="2">auta!$A$1:$R$39</definedName>
    <definedName name="_xlnm.Print_Area" localSheetId="0">budynki!$A$1:$K$43</definedName>
    <definedName name="_xlnm.Print_Area" localSheetId="1">elektronika!$A$1:$E$200</definedName>
    <definedName name="_xlnm.Print_Area" localSheetId="3">szkody!$A$1:$E$52</definedName>
  </definedNames>
  <calcPr calcId="125725"/>
</workbook>
</file>

<file path=xl/calcChain.xml><?xml version="1.0" encoding="utf-8"?>
<calcChain xmlns="http://schemas.openxmlformats.org/spreadsheetml/2006/main">
  <c r="E18" i="1"/>
  <c r="F17"/>
  <c r="D13" i="7"/>
  <c r="D45" i="2" l="1"/>
  <c r="D7" i="7" l="1"/>
  <c r="E25" i="1"/>
  <c r="D4" i="7"/>
  <c r="F34" i="1"/>
  <c r="F31"/>
  <c r="F25"/>
  <c r="D9" i="7" l="1"/>
  <c r="D8"/>
  <c r="D6"/>
  <c r="D5"/>
  <c r="E13" l="1"/>
  <c r="D70" i="2"/>
  <c r="D50"/>
  <c r="F16" i="1" l="1"/>
  <c r="F13"/>
  <c r="D153" i="2" l="1"/>
  <c r="D114" l="1"/>
  <c r="D194"/>
  <c r="E43" i="1"/>
  <c r="D170" i="2"/>
  <c r="D94" l="1"/>
  <c r="D78"/>
  <c r="D64" l="1"/>
  <c r="D110"/>
  <c r="D10" i="7"/>
  <c r="D103" i="2"/>
  <c r="D133" l="1"/>
  <c r="D127"/>
  <c r="D191"/>
  <c r="D188"/>
  <c r="D185"/>
  <c r="D149"/>
  <c r="D145"/>
  <c r="D142"/>
  <c r="E40" i="1"/>
  <c r="E37"/>
  <c r="E34"/>
  <c r="D122" i="2"/>
  <c r="XFD122" s="1"/>
  <c r="E28" i="1"/>
  <c r="D139" i="2"/>
  <c r="D182" l="1"/>
  <c r="D136"/>
  <c r="D173" l="1"/>
  <c r="E31" i="1"/>
  <c r="D176" i="2"/>
  <c r="D179" l="1"/>
</calcChain>
</file>

<file path=xl/sharedStrings.xml><?xml version="1.0" encoding="utf-8"?>
<sst xmlns="http://schemas.openxmlformats.org/spreadsheetml/2006/main" count="476" uniqueCount="319">
  <si>
    <t>lp.</t>
  </si>
  <si>
    <t>rok budowy</t>
  </si>
  <si>
    <t>wartość (początkowa)</t>
  </si>
  <si>
    <t>nazwa środka trwałego</t>
  </si>
  <si>
    <t>rok produkcji</t>
  </si>
  <si>
    <t>Lp.</t>
  </si>
  <si>
    <t>Marka</t>
  </si>
  <si>
    <t>Nr podw./ nadw.</t>
  </si>
  <si>
    <t>Nr silnika</t>
  </si>
  <si>
    <t>Nr rej.</t>
  </si>
  <si>
    <t>Poj.</t>
  </si>
  <si>
    <t>Rok</t>
  </si>
  <si>
    <t>Od</t>
  </si>
  <si>
    <t>Do</t>
  </si>
  <si>
    <t>lokalizacja (adres)</t>
  </si>
  <si>
    <t>Dane pojazdów</t>
  </si>
  <si>
    <t>Liczba szkód</t>
  </si>
  <si>
    <t>Suma wypłaconych odszkodowań</t>
  </si>
  <si>
    <t>Łącznie</t>
  </si>
  <si>
    <t>1.</t>
  </si>
  <si>
    <t xml:space="preserve">wartość początkowa (księgowa brutto)             </t>
  </si>
  <si>
    <t>Załącznik nr 3</t>
  </si>
  <si>
    <t>Typ, model</t>
  </si>
  <si>
    <t>Ilość miejsc / ładowność</t>
  </si>
  <si>
    <t>Rok prod.</t>
  </si>
  <si>
    <t>Rodzaj pojazdu</t>
  </si>
  <si>
    <t>Jednostka / opis szkód</t>
  </si>
  <si>
    <t>Załącznik nr 4</t>
  </si>
  <si>
    <t>Załącznik nr 2</t>
  </si>
  <si>
    <t>Wykaz sprzętu elektronicznego stacjonarnego</t>
  </si>
  <si>
    <t>nazwa budynku / budowli</t>
  </si>
  <si>
    <t>Informacje o szkodach w ostatnich latach</t>
  </si>
  <si>
    <t xml:space="preserve">Okres ubezpieczenia OC i NW </t>
  </si>
  <si>
    <t xml:space="preserve">Okres ubezpieczenia AC i KR </t>
  </si>
  <si>
    <t>Wykaz sprzętu elektronicznego przenośnego</t>
  </si>
  <si>
    <t>Wykaz oprogramowania</t>
  </si>
  <si>
    <t>ZABEZPIECZENIA</t>
  </si>
  <si>
    <t>Data ważności badań techniczn.</t>
  </si>
  <si>
    <t>DATA I REJESTRACJI</t>
  </si>
  <si>
    <t>Nazwa jednostki</t>
  </si>
  <si>
    <t>zbiory biblioteczne</t>
  </si>
  <si>
    <t>Wartość odtworzeniowa</t>
  </si>
  <si>
    <t>powierzchnia</t>
  </si>
  <si>
    <t>Konstrukcja</t>
  </si>
  <si>
    <t>Sposób obliczenia wartości odtworzeniowej = budynki administracyjne, budynki szkolne, hale sportowe - 4 690,00 zł/m2, budynki mieszkalne - 3 750,00 zł /m2, świetlice, remizy OSP - 2 820,00 zł/m2, budynki gospodarcze - 1880,00 zł/m2</t>
  </si>
  <si>
    <t xml:space="preserve">zabezpieczenia (znane zabiezpieczenia p-poż i przeciw kradzieżowe)                                     </t>
  </si>
  <si>
    <t>Załącznik nr 1</t>
  </si>
  <si>
    <t>Wykaz budynków i budowli</t>
  </si>
  <si>
    <t>Załącznik nr 5</t>
  </si>
  <si>
    <t>Łączne</t>
  </si>
  <si>
    <t>STAR</t>
  </si>
  <si>
    <t>brak</t>
  </si>
  <si>
    <t>2.</t>
  </si>
  <si>
    <t>3.</t>
  </si>
  <si>
    <t>4.</t>
  </si>
  <si>
    <t>5.</t>
  </si>
  <si>
    <t>Komputer</t>
  </si>
  <si>
    <t>Zestaw komputerowy</t>
  </si>
  <si>
    <t>Urząd Gminy</t>
  </si>
  <si>
    <t>Boisko, ogrodzenie</t>
  </si>
  <si>
    <t>1. Urząd Gminy</t>
  </si>
  <si>
    <t>Urządzenie wielofunkcyjne</t>
  </si>
  <si>
    <t>Laptop</t>
  </si>
  <si>
    <t>SPECJALNY</t>
  </si>
  <si>
    <t>ŻUK</t>
  </si>
  <si>
    <t xml:space="preserve">1. Urząd Gminy </t>
  </si>
  <si>
    <t>Drukarka</t>
  </si>
  <si>
    <t>Ksero</t>
  </si>
  <si>
    <t>Notebook HP</t>
  </si>
  <si>
    <t>aktualny przegląd</t>
  </si>
  <si>
    <t>Zestaw komputerowy typ B</t>
  </si>
  <si>
    <t>Drukarka laserowa Kyocera 1300</t>
  </si>
  <si>
    <t>urządzenie wielofunkcyjne</t>
  </si>
  <si>
    <t xml:space="preserve">Skaner </t>
  </si>
  <si>
    <t>Serwer typ C</t>
  </si>
  <si>
    <t>Serwer typ D</t>
  </si>
  <si>
    <t>Urządzenie do Backapu typ B</t>
  </si>
  <si>
    <t>Firewall</t>
  </si>
  <si>
    <t>Przełącznik dostępowy</t>
  </si>
  <si>
    <t xml:space="preserve">Infomat </t>
  </si>
  <si>
    <t>Serwer relacyjny bazy danych</t>
  </si>
  <si>
    <t>Zestaw komputer + monitor</t>
  </si>
  <si>
    <t>Drukarka HP 1018</t>
  </si>
  <si>
    <t>Drukarka OKI 3321</t>
  </si>
  <si>
    <t>Kopiarka 2009</t>
  </si>
  <si>
    <t>Centrala telefoniczna</t>
  </si>
  <si>
    <t>Drukarka HP LIP 1006</t>
  </si>
  <si>
    <t>Monitor LCD</t>
  </si>
  <si>
    <t>Drukarka HP LIP 1005</t>
  </si>
  <si>
    <t>Monitro BENQ LCD</t>
  </si>
  <si>
    <t>Drukarka Kyocera FS</t>
  </si>
  <si>
    <t>Monitor Samsung</t>
  </si>
  <si>
    <t>Drukarka laserowa</t>
  </si>
  <si>
    <t>Urządzenie związane z siecią internetową</t>
  </si>
  <si>
    <t>Monitor Philips LCD</t>
  </si>
  <si>
    <t xml:space="preserve">Telefax Panasonic </t>
  </si>
  <si>
    <t>Drukarka Canon PIXMA</t>
  </si>
  <si>
    <t>Skaner EPSON Perfection</t>
  </si>
  <si>
    <t>Monitoring wizyjny</t>
  </si>
  <si>
    <t>Monitor Benq</t>
  </si>
  <si>
    <t xml:space="preserve">LG Monitor </t>
  </si>
  <si>
    <t>Laptop NOTEBOOK</t>
  </si>
  <si>
    <t>JELCZ</t>
  </si>
  <si>
    <t>LUBLIN</t>
  </si>
  <si>
    <t>VOLVO</t>
  </si>
  <si>
    <t>PEUGEOT</t>
  </si>
  <si>
    <t>005</t>
  </si>
  <si>
    <t>3N</t>
  </si>
  <si>
    <t>A06</t>
  </si>
  <si>
    <t>P-420</t>
  </si>
  <si>
    <t>A6013</t>
  </si>
  <si>
    <t>ELE C076</t>
  </si>
  <si>
    <t>ELE K876</t>
  </si>
  <si>
    <t>ELE 95HU</t>
  </si>
  <si>
    <t>ELE 02JW</t>
  </si>
  <si>
    <t>ELE 03JW</t>
  </si>
  <si>
    <t>PBK 2034</t>
  </si>
  <si>
    <t>PBK 1706</t>
  </si>
  <si>
    <t>PLB 486K</t>
  </si>
  <si>
    <t>PBK 4746</t>
  </si>
  <si>
    <t>ELE 91FU</t>
  </si>
  <si>
    <t>-</t>
  </si>
  <si>
    <t>Samorządowa Administracja Placówek Oświatowych</t>
  </si>
  <si>
    <t>Budynek SP w Piątku</t>
  </si>
  <si>
    <t>Szkoła Podstawowa im. Marszałka Józefa Piłsudzkiego w Piątku</t>
  </si>
  <si>
    <t>Budynek szkoły</t>
  </si>
  <si>
    <t>ul. Szkolna 1, 99-120 Piątek</t>
  </si>
  <si>
    <t>Gminne Przedszkole im. Jana Pawła II w Piątku</t>
  </si>
  <si>
    <t>Gminne Przedszkole im. Jana Pawła II  w Piątku</t>
  </si>
  <si>
    <t>Szkoła Podstawowa w Czernikowie</t>
  </si>
  <si>
    <t>Czernikowo, 99-120 Piątek</t>
  </si>
  <si>
    <t>Szkoła Podstawowa im. Marszałka Józefa Piłsudskiego w Piątku</t>
  </si>
  <si>
    <t>Gimnazjum im. prof. Stefana Pieńkowskiego w Piątku</t>
  </si>
  <si>
    <t>2. Samorządowa Administracja Placówek Oświatowych</t>
  </si>
  <si>
    <t>Zestaw komputerowy - st. Gł. Księgowy</t>
  </si>
  <si>
    <t>Drukarka HL 2035</t>
  </si>
  <si>
    <t>Drukarka laserowa Konica Minolta</t>
  </si>
  <si>
    <t>Notebook HP 550</t>
  </si>
  <si>
    <t>Notebook HP 551</t>
  </si>
  <si>
    <t>Notebook Lenovo</t>
  </si>
  <si>
    <t>3. Szkoła Podstawowa im. Marszałka Józefa Piłsudskiego w Piątku</t>
  </si>
  <si>
    <t>Monitor panel LCD 19' Mon</t>
  </si>
  <si>
    <t xml:space="preserve">Tablica interaktywna </t>
  </si>
  <si>
    <t>Projektor Sanyo</t>
  </si>
  <si>
    <t>Projektor Vivitek</t>
  </si>
  <si>
    <t>Laptop Acer</t>
  </si>
  <si>
    <t>Laptop Asus</t>
  </si>
  <si>
    <t>4. Gminne Przedszkole im. Jana Pawła II w Piątku</t>
  </si>
  <si>
    <t>Zestaw komputerowy- Lenovo</t>
  </si>
  <si>
    <t>Zestaw komputerowy- Asus</t>
  </si>
  <si>
    <t>Projektor Acer</t>
  </si>
  <si>
    <t>5. Gimnazjum im. prof. Stefana Pieńkowskiego w Piątku</t>
  </si>
  <si>
    <t>Projektor Optoma</t>
  </si>
  <si>
    <t xml:space="preserve">Monitro 21,5 </t>
  </si>
  <si>
    <t>6. Szkoła Podstawowa w Czernikowie</t>
  </si>
  <si>
    <t>6.</t>
  </si>
  <si>
    <t>Drukarka Samsung</t>
  </si>
  <si>
    <t>Monitor LG</t>
  </si>
  <si>
    <t>Projektor Epson</t>
  </si>
  <si>
    <t>Skaner HP</t>
  </si>
  <si>
    <t>Serwer ADAX</t>
  </si>
  <si>
    <t>Komputer ADAX</t>
  </si>
  <si>
    <t>Komputer ADAX szt. 9</t>
  </si>
  <si>
    <t>Monitor LG szt. 11</t>
  </si>
  <si>
    <t>Monitor NEC</t>
  </si>
  <si>
    <t>Drukarka OKI C565</t>
  </si>
  <si>
    <t>Gminny Ośrodek Pomocy Społecznej w Piątku</t>
  </si>
  <si>
    <t>7. Gminny Ośrodek Pomocy Społecznej w Piątku</t>
  </si>
  <si>
    <t>7.</t>
  </si>
  <si>
    <t>Liczba pracowników: 10</t>
  </si>
  <si>
    <t>ul. Łowicka 4, 99-120 Piątek</t>
  </si>
  <si>
    <t>Monitor + oprogramowanie</t>
  </si>
  <si>
    <t>Komputer + UPS</t>
  </si>
  <si>
    <t xml:space="preserve">Komputer z oprogramowaniem </t>
  </si>
  <si>
    <t>Zestaw komputerowy z oprogramowaniem</t>
  </si>
  <si>
    <t>Komputer + kopiarka + monitor</t>
  </si>
  <si>
    <t>Gminna Biblioteka Publiczna w Piątku</t>
  </si>
  <si>
    <t>8. Gminna Biblioteka Publiczna w Piątku</t>
  </si>
  <si>
    <t>8.</t>
  </si>
  <si>
    <t>9.</t>
  </si>
  <si>
    <t xml:space="preserve">Urządzenie wielofunkcyjne </t>
  </si>
  <si>
    <t>Drukarka A3</t>
  </si>
  <si>
    <t>Komputer 41G</t>
  </si>
  <si>
    <t>Monitor komputerowy W1946S-BF</t>
  </si>
  <si>
    <t>Aparat cyfrowy</t>
  </si>
  <si>
    <t>Toshiba L350D</t>
  </si>
  <si>
    <r>
      <t>SP w Piątku-</t>
    </r>
    <r>
      <rPr>
        <sz val="10"/>
        <rFont val="Verdana"/>
        <family val="2"/>
        <charset val="238"/>
      </rPr>
      <t xml:space="preserve"> zalanie uczniowskich łazienek</t>
    </r>
  </si>
  <si>
    <t xml:space="preserve">AUTOSAN </t>
  </si>
  <si>
    <t>H9.21</t>
  </si>
  <si>
    <t>SUASW3AAP1SO21934</t>
  </si>
  <si>
    <t>ELE C210</t>
  </si>
  <si>
    <t>AUTOBUS</t>
  </si>
  <si>
    <t>Drukarka HP</t>
  </si>
  <si>
    <t>Laptop HP ProBook</t>
  </si>
  <si>
    <t>Kserokopiarka Konica Minolta</t>
  </si>
  <si>
    <t>Projektor Panasonic</t>
  </si>
  <si>
    <t>Budynek Urzędu Gminy</t>
  </si>
  <si>
    <t>Budynek Ośrodka Zdrowia</t>
  </si>
  <si>
    <t>Budynek po Szkole Podstawowej w Goślubiu</t>
  </si>
  <si>
    <t xml:space="preserve">Konstrukcja murowana, </t>
  </si>
  <si>
    <t>ul. Rynek 16, 99-120 Piątek</t>
  </si>
  <si>
    <t>ul. Łowicka, 99-120 Piątek</t>
  </si>
  <si>
    <t>ul. Stodolniana, 99-120 Piątek</t>
  </si>
  <si>
    <t>Goślub</t>
  </si>
  <si>
    <t>Górki Pęcławskie</t>
  </si>
  <si>
    <t>Aplikacja IDL System</t>
  </si>
  <si>
    <t>Norton AntiVival</t>
  </si>
  <si>
    <t>Solcal 2000 Pl</t>
  </si>
  <si>
    <t>Windows 2000 PL</t>
  </si>
  <si>
    <t>SOL Serwer</t>
  </si>
  <si>
    <t>Word 2000 PL</t>
  </si>
  <si>
    <t>System operacyjny Microsoft wersja 2008</t>
  </si>
  <si>
    <t>Oprogramowanie</t>
  </si>
  <si>
    <t xml:space="preserve">System antywirusowy </t>
  </si>
  <si>
    <t>Oprogramowanie systemu obiegu dokumentów</t>
  </si>
  <si>
    <t>Projektor Benq</t>
  </si>
  <si>
    <t>x</t>
  </si>
  <si>
    <t>Liczba pracowników:  4</t>
  </si>
  <si>
    <t>Gminny Ośrodek Kultury w Piątku</t>
  </si>
  <si>
    <t>WF- Fakir WIN BIZNES OPR- 051</t>
  </si>
  <si>
    <t>Laptop Samsung</t>
  </si>
  <si>
    <t>Tablet z etui</t>
  </si>
  <si>
    <t>BOX V-900 CRESCENDO POWERMIKSER</t>
  </si>
  <si>
    <t>Drukarka HP Desk Jet F735</t>
  </si>
  <si>
    <t>3/6000</t>
  </si>
  <si>
    <t>SUL35243730073227</t>
  </si>
  <si>
    <t>3/950</t>
  </si>
  <si>
    <t>FL 4XR2</t>
  </si>
  <si>
    <t>YV2TBL0AX9B535295</t>
  </si>
  <si>
    <t>2/4650</t>
  </si>
  <si>
    <t>2/9450</t>
  </si>
  <si>
    <t>2/6750</t>
  </si>
  <si>
    <t>ELE 71UN</t>
  </si>
  <si>
    <t>PRZYCZEPA W.N.P.M. SUSKI</t>
  </si>
  <si>
    <t>SU9075CU110GK1312</t>
  </si>
  <si>
    <t>057960</t>
  </si>
  <si>
    <t>2/6000</t>
  </si>
  <si>
    <t>5/950</t>
  </si>
  <si>
    <t>0001270</t>
  </si>
  <si>
    <t>3/10500</t>
  </si>
  <si>
    <t>2/1250</t>
  </si>
  <si>
    <t>VF3233L5215058529</t>
  </si>
  <si>
    <t>BOXER 320 2,5 TD</t>
  </si>
  <si>
    <t>3/1533</t>
  </si>
  <si>
    <t xml:space="preserve">28.12.2013 28.12.2014 28.12.2015 </t>
  </si>
  <si>
    <t>27.12.2014 27.12.2015 27.12.2016</t>
  </si>
  <si>
    <t>14.02.2014 14.02.2015 14.02.2016</t>
  </si>
  <si>
    <t>13.02.2015 13.02.2016 13.02.2017</t>
  </si>
  <si>
    <t>08.12.2014 08.12.2015 08.12.2016</t>
  </si>
  <si>
    <t>25.06.2013 25.06.2014 25.06.2015</t>
  </si>
  <si>
    <t>24.06.2014 24.06.2015 24.06.2016</t>
  </si>
  <si>
    <t>02.09.2013 02.09.2014 02.09.2015</t>
  </si>
  <si>
    <t>01.09.2014 01.09.2015 01.09.2016</t>
  </si>
  <si>
    <t>05.02.2014 05.02.2015 05.02.2016</t>
  </si>
  <si>
    <t>04.02.2015 04.02.2016 04.02.2017</t>
  </si>
  <si>
    <t>09.12.2013 09.12.2014 09.12.2015</t>
  </si>
  <si>
    <t>19.06.2013 19.06.2014 19.06.2015</t>
  </si>
  <si>
    <t>18.06.2014 18.06.2015 18.06.2016</t>
  </si>
  <si>
    <t>04.12.2013 04.12.2014 04.12.2015</t>
  </si>
  <si>
    <t>03.12.2014 03.12.2015 03.12.2016</t>
  </si>
  <si>
    <t>21.09.2013 21.09.2014 21.09.2015</t>
  </si>
  <si>
    <t>20.09.2014 20.09.2015 20.09.2016</t>
  </si>
  <si>
    <t>Budynek wykazany pod UG</t>
  </si>
  <si>
    <t>Budynek UG</t>
  </si>
  <si>
    <t>Komputer Asus szt. 2</t>
  </si>
  <si>
    <t>Konstrukcja murowana wykonana z cegły, ocieplenie styropianem, pokrycie dachowe- blachodachówka</t>
  </si>
  <si>
    <t>Konstrukcja murowana wykonana z cegły pełnej, pokrycie dachowe- dachówka ceramiczna</t>
  </si>
  <si>
    <t>Konstrukcja murowana wykonana z cegły, pokrycie dachowe- papa</t>
  </si>
  <si>
    <t>alarm, kraty w oknach, gaśnice, ogrodzenie panelowe</t>
  </si>
  <si>
    <t xml:space="preserve">słupy betonowe, </t>
  </si>
  <si>
    <t>Konstrukcja murowana, pokrycie dachowe- papa</t>
  </si>
  <si>
    <t>210 m</t>
  </si>
  <si>
    <t>Konstrukcja stolowa i drewniana</t>
  </si>
  <si>
    <t>ogrodzenie panelowe</t>
  </si>
  <si>
    <t>ogrodzenie</t>
  </si>
  <si>
    <t>ogrodzenie panelowe wysokości 4 m</t>
  </si>
  <si>
    <t>syntetyczna trawa</t>
  </si>
  <si>
    <t>Konstrukcja kontenerowa, pokrycie dachowe- blacha</t>
  </si>
  <si>
    <t>Pom. w budynku SP w Piątku</t>
  </si>
  <si>
    <t>Boisko Orlik</t>
  </si>
  <si>
    <t>Bud. sanitarno- szatniowy na boisku Orlik</t>
  </si>
  <si>
    <t>Liczba pracowników:  6</t>
  </si>
  <si>
    <t>Liczba pracowników: 32</t>
  </si>
  <si>
    <t>Liczba pracowników: 17</t>
  </si>
  <si>
    <t>Liczba pracowników: 31</t>
  </si>
  <si>
    <t>Liczba pracowników: 13</t>
  </si>
  <si>
    <t>monitoring wewnętrzny i zewnętrzny, krata w dzwiach Sali 17, alarm w Sali 17 i bibliotece szkolnej, przeciwpozarowy wyłącznik prądu, hydranty zewnętrzne i wewnętrzne, podręczny sprzęt gaśniczy, sygnał ewakuacyjny (3-krotne dzwonki), instrukcja bezpieczeństwa przeciwpożarowego.</t>
  </si>
  <si>
    <t>13.02.2013</t>
  </si>
  <si>
    <t>Konstrukcja murowana, konstrukcja dachu drewniana pokryta dachówką bitumiczną</t>
  </si>
  <si>
    <t>Konstrukcja murowana, konstrukcja dachu - wkład słupkowo-prętowy (PAPA)</t>
  </si>
  <si>
    <t>1200 m2</t>
  </si>
  <si>
    <t>monitoring,kraty, gaśnice</t>
  </si>
  <si>
    <t>tak - rok 2013</t>
  </si>
  <si>
    <t>350 m2</t>
  </si>
  <si>
    <t>instalacja alarmowa, gaśnice</t>
  </si>
  <si>
    <t>30.05.2012</t>
  </si>
  <si>
    <t xml:space="preserve"> Konstrukcja murowana, pokrycie dachowe - papa</t>
  </si>
  <si>
    <t>Konstrukcja murowana, pokrycie dachowe - blacha</t>
  </si>
  <si>
    <t>Liczba pracowników:  1</t>
  </si>
  <si>
    <t>Liczba pracowników: 24</t>
  </si>
  <si>
    <t>Ogrodzenie parku</t>
  </si>
  <si>
    <t>3 479,20 m2</t>
  </si>
  <si>
    <t>1 639,50 m2</t>
  </si>
  <si>
    <t>Wykazane przez UG</t>
  </si>
  <si>
    <t xml:space="preserve">Środki trwałe, maszyny, urządzenia i wyposażenie </t>
  </si>
  <si>
    <t>9. Gminny Ośrodek Kultury w Piątku</t>
  </si>
  <si>
    <t>Budynek wykazany przez UG</t>
  </si>
  <si>
    <t>Świetlica Wiejska w Goślubiu, OSP Goślub + GOK, Garaże OSP</t>
  </si>
  <si>
    <t>Konstrukcja murowana wykonana z cegły, docieplenie styropianem, pokrycie dachowe- blachodachówka, papa</t>
  </si>
  <si>
    <t>Altana w parku</t>
  </si>
  <si>
    <t>Plac zabaw w parku</t>
  </si>
  <si>
    <t>Budynek po Szkole Podstawowej w Górkach Pęcławskich</t>
  </si>
  <si>
    <t>ogrodzenie panelowe, stalowe drzwi z zamkiem gerda</t>
  </si>
  <si>
    <t>Konstrukcja murowana wykonana z cegły, ocieplenie styropianem, pokrycie dachowe- papa</t>
  </si>
  <si>
    <t>SUW w Pokrzywnicy</t>
  </si>
  <si>
    <t>monitoring zew. i wew., szyby antywłamaniowe na parterze, gaśnice</t>
  </si>
  <si>
    <t>kraty w oknach, gaśnice</t>
  </si>
  <si>
    <t>kraty w oknach na parterze, gaśnice</t>
  </si>
  <si>
    <t>gaśnice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</si>
</sst>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4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3"/>
      <color indexed="9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sz val="9"/>
      <color indexed="9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sz val="10"/>
      <name val="Arial CE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Verdana"/>
      <family val="2"/>
      <charset val="238"/>
    </font>
    <font>
      <b/>
      <u/>
      <sz val="10"/>
      <name val="Arial"/>
      <family val="2"/>
      <charset val="238"/>
    </font>
    <font>
      <b/>
      <sz val="10"/>
      <name val="Arial CE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i/>
      <u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2"/>
      <name val="Arial"/>
      <family val="2"/>
      <charset val="238"/>
    </font>
    <font>
      <b/>
      <u/>
      <sz val="10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right"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2" fillId="0" borderId="0" xfId="0" applyFont="1" applyFill="1" applyBorder="1" applyAlignment="1">
      <alignment horizontal="right" textRotation="91" wrapText="1"/>
    </xf>
    <xf numFmtId="0" fontId="2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/>
    <xf numFmtId="164" fontId="3" fillId="0" borderId="0" xfId="0" applyNumberFormat="1" applyFont="1"/>
    <xf numFmtId="164" fontId="15" fillId="5" borderId="1" xfId="0" applyNumberFormat="1" applyFont="1" applyFill="1" applyBorder="1" applyAlignment="1">
      <alignment horizontal="right" vertical="center" wrapText="1"/>
    </xf>
    <xf numFmtId="0" fontId="18" fillId="5" borderId="1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 wrapText="1"/>
    </xf>
    <xf numFmtId="44" fontId="23" fillId="7" borderId="1" xfId="0" applyNumberFormat="1" applyFont="1" applyFill="1" applyBorder="1" applyAlignment="1">
      <alignment horizontal="center" vertical="center" wrapText="1"/>
    </xf>
    <xf numFmtId="44" fontId="23" fillId="7" borderId="1" xfId="0" applyNumberFormat="1" applyFont="1" applyFill="1" applyBorder="1" applyAlignment="1">
      <alignment horizontal="center" vertical="center"/>
    </xf>
    <xf numFmtId="0" fontId="24" fillId="7" borderId="1" xfId="0" applyFont="1" applyFill="1" applyBorder="1"/>
    <xf numFmtId="44" fontId="23" fillId="7" borderId="1" xfId="0" applyNumberFormat="1" applyFont="1" applyFill="1" applyBorder="1" applyAlignment="1">
      <alignment vertical="center"/>
    </xf>
    <xf numFmtId="44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1" fillId="6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164" fontId="15" fillId="5" borderId="2" xfId="0" applyNumberFormat="1" applyFont="1" applyFill="1" applyBorder="1" applyAlignment="1">
      <alignment horizontal="right" vertical="center" wrapText="1"/>
    </xf>
    <xf numFmtId="0" fontId="18" fillId="5" borderId="2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/>
    <xf numFmtId="164" fontId="8" fillId="6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6" borderId="1" xfId="0" applyFont="1" applyFill="1" applyBorder="1" applyAlignment="1">
      <alignment horizontal="right" vertical="center" wrapText="1"/>
    </xf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Font="1" applyFill="1"/>
    <xf numFmtId="14" fontId="0" fillId="0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14" fontId="8" fillId="0" borderId="22" xfId="0" applyNumberFormat="1" applyFont="1" applyFill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164" fontId="1" fillId="6" borderId="1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64" fontId="30" fillId="0" borderId="0" xfId="0" applyNumberFormat="1" applyFont="1" applyFill="1" applyAlignment="1">
      <alignment horizontal="right"/>
    </xf>
    <xf numFmtId="0" fontId="31" fillId="5" borderId="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left" vertical="center" wrapText="1"/>
    </xf>
    <xf numFmtId="164" fontId="31" fillId="5" borderId="1" xfId="0" applyNumberFormat="1" applyFont="1" applyFill="1" applyBorder="1" applyAlignment="1">
      <alignment horizontal="right" vertical="center" wrapText="1"/>
    </xf>
    <xf numFmtId="0" fontId="23" fillId="0" borderId="0" xfId="0" applyFont="1" applyFill="1" applyBorder="1" applyAlignment="1">
      <alignment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center" vertical="center" wrapText="1"/>
    </xf>
    <xf numFmtId="0" fontId="32" fillId="0" borderId="0" xfId="0" applyFont="1"/>
    <xf numFmtId="0" fontId="1" fillId="0" borderId="8" xfId="0" applyFont="1" applyFill="1" applyBorder="1" applyAlignment="1">
      <alignment horizontal="center" vertical="center" wrapText="1"/>
    </xf>
    <xf numFmtId="4" fontId="32" fillId="0" borderId="0" xfId="0" applyNumberFormat="1" applyFont="1"/>
    <xf numFmtId="165" fontId="8" fillId="0" borderId="0" xfId="0" applyNumberFormat="1" applyFont="1"/>
    <xf numFmtId="4" fontId="1" fillId="0" borderId="0" xfId="0" applyNumberFormat="1" applyFont="1"/>
    <xf numFmtId="0" fontId="8" fillId="0" borderId="0" xfId="0" applyFont="1" applyBorder="1"/>
    <xf numFmtId="164" fontId="31" fillId="5" borderId="3" xfId="0" applyNumberFormat="1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5" fontId="1" fillId="0" borderId="0" xfId="0" applyNumberFormat="1" applyFont="1"/>
    <xf numFmtId="164" fontId="31" fillId="3" borderId="1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164" fontId="1" fillId="6" borderId="1" xfId="0" applyNumberFormat="1" applyFont="1" applyFill="1" applyBorder="1" applyAlignment="1">
      <alignment horizontal="right" vertical="center" wrapText="1"/>
    </xf>
    <xf numFmtId="164" fontId="31" fillId="5" borderId="2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164" fontId="31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right"/>
    </xf>
    <xf numFmtId="0" fontId="1" fillId="6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31" fillId="5" borderId="1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31" fillId="0" borderId="0" xfId="0" applyFont="1" applyFill="1" applyBorder="1" applyAlignment="1">
      <alignment horizontal="right" vertical="center" wrapText="1"/>
    </xf>
    <xf numFmtId="0" fontId="1" fillId="6" borderId="8" xfId="0" applyFont="1" applyFill="1" applyBorder="1" applyAlignment="1">
      <alignment horizontal="right" vertical="center" wrapText="1"/>
    </xf>
    <xf numFmtId="164" fontId="1" fillId="0" borderId="7" xfId="0" applyNumberFormat="1" applyFont="1" applyFill="1" applyBorder="1" applyAlignment="1">
      <alignment horizontal="right" vertical="center" wrapText="1"/>
    </xf>
    <xf numFmtId="164" fontId="1" fillId="6" borderId="1" xfId="0" applyNumberFormat="1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right" vertical="center" wrapText="1"/>
    </xf>
    <xf numFmtId="164" fontId="1" fillId="0" borderId="2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/>
    </xf>
    <xf numFmtId="164" fontId="0" fillId="0" borderId="7" xfId="0" applyNumberFormat="1" applyFont="1" applyFill="1" applyBorder="1" applyAlignment="1">
      <alignment vertical="center" wrapText="1"/>
    </xf>
    <xf numFmtId="164" fontId="0" fillId="0" borderId="8" xfId="0" applyNumberFormat="1" applyFont="1" applyFill="1" applyBorder="1" applyAlignment="1">
      <alignment vertical="center" wrapText="1"/>
    </xf>
    <xf numFmtId="0" fontId="1" fillId="6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3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164" fontId="1" fillId="0" borderId="0" xfId="0" applyNumberFormat="1" applyFont="1"/>
    <xf numFmtId="0" fontId="19" fillId="0" borderId="0" xfId="0" applyFont="1" applyBorder="1" applyAlignment="1">
      <alignment horizontal="center" textRotation="180"/>
    </xf>
    <xf numFmtId="0" fontId="0" fillId="0" borderId="8" xfId="0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right"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4" fontId="15" fillId="5" borderId="1" xfId="0" applyNumberFormat="1" applyFont="1" applyFill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44" fontId="3" fillId="0" borderId="0" xfId="0" applyNumberFormat="1" applyFont="1" applyBorder="1" applyAlignment="1">
      <alignment horizontal="center" vertical="center"/>
    </xf>
    <xf numFmtId="44" fontId="2" fillId="0" borderId="7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44" fontId="0" fillId="0" borderId="3" xfId="0" applyNumberFormat="1" applyBorder="1" applyAlignment="1">
      <alignment vertical="center"/>
    </xf>
    <xf numFmtId="0" fontId="3" fillId="0" borderId="0" xfId="0" applyFont="1" applyFill="1" applyAlignment="1">
      <alignment vertical="center" wrapText="1"/>
    </xf>
    <xf numFmtId="0" fontId="6" fillId="0" borderId="6" xfId="0" applyFont="1" applyFill="1" applyBorder="1" applyAlignment="1">
      <alignment vertical="center"/>
    </xf>
    <xf numFmtId="0" fontId="19" fillId="0" borderId="0" xfId="0" applyFont="1" applyBorder="1" applyAlignment="1">
      <alignment horizontal="center" textRotation="180"/>
    </xf>
    <xf numFmtId="49" fontId="0" fillId="0" borderId="8" xfId="0" applyNumberForma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7" fillId="5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Border="1"/>
    <xf numFmtId="44" fontId="22" fillId="5" borderId="2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/>
    </xf>
    <xf numFmtId="44" fontId="1" fillId="6" borderId="1" xfId="0" applyNumberFormat="1" applyFont="1" applyFill="1" applyBorder="1" applyAlignment="1">
      <alignment horizontal="right" vertical="center"/>
    </xf>
    <xf numFmtId="44" fontId="1" fillId="6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5" fillId="5" borderId="5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21" fillId="0" borderId="0" xfId="0" applyFont="1" applyAlignment="1">
      <alignment horizontal="left"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" fillId="0" borderId="0" xfId="0" applyFont="1" applyAlignment="1">
      <alignment horizontal="center" textRotation="180"/>
    </xf>
    <xf numFmtId="0" fontId="19" fillId="0" borderId="0" xfId="0" applyFont="1" applyBorder="1" applyAlignment="1">
      <alignment horizontal="center" textRotation="180"/>
    </xf>
    <xf numFmtId="0" fontId="31" fillId="5" borderId="12" xfId="0" applyFont="1" applyFill="1" applyBorder="1" applyAlignment="1">
      <alignment horizontal="center" vertical="center" wrapText="1"/>
    </xf>
    <xf numFmtId="0" fontId="31" fillId="5" borderId="13" xfId="0" applyFont="1" applyFill="1" applyBorder="1" applyAlignment="1">
      <alignment horizontal="center" vertical="center" wrapText="1"/>
    </xf>
    <xf numFmtId="0" fontId="31" fillId="5" borderId="14" xfId="0" applyFont="1" applyFill="1" applyBorder="1" applyAlignment="1">
      <alignment horizontal="center" vertical="center" wrapText="1"/>
    </xf>
    <xf numFmtId="0" fontId="26" fillId="4" borderId="15" xfId="0" applyFont="1" applyFill="1" applyBorder="1" applyAlignment="1">
      <alignment horizontal="left" vertical="center" wrapText="1"/>
    </xf>
    <xf numFmtId="0" fontId="26" fillId="4" borderId="17" xfId="0" applyFont="1" applyFill="1" applyBorder="1" applyAlignment="1">
      <alignment horizontal="left" vertical="center" wrapText="1"/>
    </xf>
    <xf numFmtId="0" fontId="26" fillId="4" borderId="16" xfId="0" applyFont="1" applyFill="1" applyBorder="1" applyAlignment="1">
      <alignment horizontal="left" vertical="center" wrapText="1"/>
    </xf>
    <xf numFmtId="0" fontId="26" fillId="6" borderId="5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6" fillId="6" borderId="6" xfId="0" applyFont="1" applyFill="1" applyBorder="1" applyAlignment="1">
      <alignment horizontal="left" vertical="center" wrapText="1"/>
    </xf>
    <xf numFmtId="0" fontId="31" fillId="5" borderId="5" xfId="0" applyFont="1" applyFill="1" applyBorder="1" applyAlignment="1">
      <alignment horizontal="center" vertic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5" borderId="6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31" fillId="5" borderId="18" xfId="0" applyFont="1" applyFill="1" applyBorder="1" applyAlignment="1">
      <alignment horizontal="center" vertical="center" wrapText="1"/>
    </xf>
    <xf numFmtId="0" fontId="31" fillId="5" borderId="9" xfId="0" applyFont="1" applyFill="1" applyBorder="1" applyAlignment="1">
      <alignment horizontal="center" vertical="center" wrapText="1"/>
    </xf>
    <xf numFmtId="0" fontId="31" fillId="5" borderId="19" xfId="0" applyFont="1" applyFill="1" applyBorder="1" applyAlignment="1">
      <alignment horizontal="center" vertical="center" wrapText="1"/>
    </xf>
    <xf numFmtId="0" fontId="31" fillId="5" borderId="3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31" fillId="5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25" fillId="5" borderId="5" xfId="0" applyFont="1" applyFill="1" applyBorder="1" applyAlignment="1">
      <alignment horizontal="left" vertical="center"/>
    </xf>
    <xf numFmtId="0" fontId="25" fillId="5" borderId="4" xfId="0" applyFont="1" applyFill="1" applyBorder="1" applyAlignment="1">
      <alignment horizontal="left" vertical="center"/>
    </xf>
    <xf numFmtId="0" fontId="14" fillId="5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textRotation="180"/>
    </xf>
    <xf numFmtId="0" fontId="13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textRotation="91" wrapText="1"/>
    </xf>
    <xf numFmtId="0" fontId="2" fillId="0" borderId="1" xfId="0" applyFont="1" applyBorder="1" applyAlignment="1">
      <alignment horizontal="center"/>
    </xf>
    <xf numFmtId="0" fontId="12" fillId="0" borderId="0" xfId="0" applyFont="1" applyFill="1" applyBorder="1" applyAlignment="1">
      <alignment horizontal="right" textRotation="91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 textRotation="18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O69"/>
  <sheetViews>
    <sheetView tabSelected="1" topLeftCell="A6" zoomScaleNormal="100" zoomScaleSheetLayoutView="100" workbookViewId="0">
      <selection activeCell="G14" sqref="G14"/>
    </sheetView>
  </sheetViews>
  <sheetFormatPr defaultRowHeight="12.75"/>
  <cols>
    <col min="1" max="1" width="4.5703125" style="11" customWidth="1"/>
    <col min="2" max="2" width="3.85546875" style="135" bestFit="1" customWidth="1"/>
    <col min="3" max="3" width="31.85546875" style="156" customWidth="1"/>
    <col min="4" max="4" width="14.85546875" style="133" customWidth="1"/>
    <col min="5" max="5" width="21" style="157" customWidth="1"/>
    <col min="6" max="7" width="19.5703125" style="157" customWidth="1"/>
    <col min="8" max="8" width="32.7109375" style="135" customWidth="1"/>
    <col min="9" max="9" width="12.140625" style="135" customWidth="1"/>
    <col min="10" max="10" width="36.42578125" style="161" customWidth="1"/>
    <col min="11" max="11" width="36.5703125" style="180" customWidth="1"/>
    <col min="12" max="12" width="13.5703125" style="11" bestFit="1" customWidth="1"/>
    <col min="13" max="13" width="9.140625" style="11"/>
    <col min="14" max="14" width="16.85546875" style="11" bestFit="1" customWidth="1"/>
    <col min="15" max="15" width="15.7109375" style="11" bestFit="1" customWidth="1"/>
    <col min="16" max="16384" width="9.140625" style="11"/>
  </cols>
  <sheetData>
    <row r="1" spans="2:13">
      <c r="J1" s="194" t="s">
        <v>46</v>
      </c>
      <c r="K1" s="194"/>
    </row>
    <row r="2" spans="2:13">
      <c r="J2" s="194" t="s">
        <v>47</v>
      </c>
      <c r="K2" s="194"/>
    </row>
    <row r="3" spans="2:13" ht="40.5" customHeight="1">
      <c r="B3" s="195" t="s">
        <v>44</v>
      </c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</row>
    <row r="4" spans="2:13" ht="66.75" customHeight="1">
      <c r="B4" s="61" t="s">
        <v>0</v>
      </c>
      <c r="C4" s="61" t="s">
        <v>30</v>
      </c>
      <c r="D4" s="61" t="s">
        <v>1</v>
      </c>
      <c r="E4" s="30" t="s">
        <v>20</v>
      </c>
      <c r="F4" s="30" t="s">
        <v>41</v>
      </c>
      <c r="G4" s="30" t="s">
        <v>42</v>
      </c>
      <c r="H4" s="46" t="s">
        <v>45</v>
      </c>
      <c r="I4" s="46" t="s">
        <v>69</v>
      </c>
      <c r="J4" s="46" t="s">
        <v>43</v>
      </c>
      <c r="K4" s="46" t="s">
        <v>14</v>
      </c>
    </row>
    <row r="5" spans="2:13" ht="31.5" customHeight="1">
      <c r="B5" s="48" t="s">
        <v>19</v>
      </c>
      <c r="C5" s="196" t="s">
        <v>58</v>
      </c>
      <c r="D5" s="197"/>
      <c r="E5" s="197"/>
      <c r="F5" s="197"/>
      <c r="G5" s="197"/>
      <c r="H5" s="198"/>
      <c r="I5" s="154"/>
      <c r="J5" s="158"/>
      <c r="K5" s="171" t="s">
        <v>299</v>
      </c>
      <c r="L5" s="54"/>
    </row>
    <row r="6" spans="2:13" s="67" customFormat="1" ht="38.25">
      <c r="B6" s="155">
        <v>1</v>
      </c>
      <c r="C6" s="138" t="s">
        <v>196</v>
      </c>
      <c r="D6" s="69">
        <v>1994</v>
      </c>
      <c r="E6" s="134">
        <v>969651.6</v>
      </c>
      <c r="F6" s="134"/>
      <c r="G6" s="69">
        <v>715</v>
      </c>
      <c r="H6" s="125" t="s">
        <v>315</v>
      </c>
      <c r="I6" s="69"/>
      <c r="J6" s="125" t="s">
        <v>265</v>
      </c>
      <c r="K6" s="172" t="s">
        <v>200</v>
      </c>
    </row>
    <row r="7" spans="2:13" s="67" customFormat="1" ht="38.25">
      <c r="B7" s="132">
        <v>2</v>
      </c>
      <c r="C7" s="138" t="s">
        <v>196</v>
      </c>
      <c r="D7" s="159">
        <v>1942</v>
      </c>
      <c r="E7" s="160">
        <v>111625</v>
      </c>
      <c r="F7" s="160"/>
      <c r="G7" s="159"/>
      <c r="H7" s="189" t="s">
        <v>316</v>
      </c>
      <c r="I7" s="159"/>
      <c r="J7" s="125" t="s">
        <v>266</v>
      </c>
      <c r="K7" s="173" t="s">
        <v>201</v>
      </c>
    </row>
    <row r="8" spans="2:13" s="67" customFormat="1" ht="31.5" customHeight="1">
      <c r="B8" s="155">
        <v>3</v>
      </c>
      <c r="C8" s="138" t="s">
        <v>197</v>
      </c>
      <c r="D8" s="69">
        <v>1982</v>
      </c>
      <c r="E8" s="134">
        <v>194678.6</v>
      </c>
      <c r="F8" s="134"/>
      <c r="G8" s="69"/>
      <c r="H8" s="189" t="s">
        <v>317</v>
      </c>
      <c r="I8" s="69"/>
      <c r="J8" s="125" t="s">
        <v>267</v>
      </c>
      <c r="K8" s="174" t="s">
        <v>202</v>
      </c>
    </row>
    <row r="9" spans="2:13" s="67" customFormat="1" ht="31.5" customHeight="1">
      <c r="B9" s="132">
        <v>4</v>
      </c>
      <c r="C9" s="138" t="s">
        <v>198</v>
      </c>
      <c r="D9" s="69"/>
      <c r="E9" s="134">
        <v>54089.73</v>
      </c>
      <c r="F9" s="134"/>
      <c r="G9" s="69"/>
      <c r="H9" s="188" t="s">
        <v>318</v>
      </c>
      <c r="I9" s="69"/>
      <c r="J9" s="125" t="s">
        <v>199</v>
      </c>
      <c r="K9" s="174" t="s">
        <v>203</v>
      </c>
    </row>
    <row r="10" spans="2:13" s="67" customFormat="1" ht="31.5" customHeight="1">
      <c r="B10" s="155">
        <v>5</v>
      </c>
      <c r="C10" s="138" t="s">
        <v>311</v>
      </c>
      <c r="D10" s="69"/>
      <c r="E10" s="134">
        <v>37500</v>
      </c>
      <c r="F10" s="134"/>
      <c r="G10" s="69"/>
      <c r="H10" s="188" t="s">
        <v>318</v>
      </c>
      <c r="I10" s="69"/>
      <c r="J10" s="125" t="s">
        <v>199</v>
      </c>
      <c r="K10" s="172" t="s">
        <v>204</v>
      </c>
    </row>
    <row r="11" spans="2:13" s="67" customFormat="1" ht="38.25">
      <c r="B11" s="132">
        <v>6</v>
      </c>
      <c r="C11" s="138" t="s">
        <v>307</v>
      </c>
      <c r="D11" s="69">
        <v>2011</v>
      </c>
      <c r="E11" s="134">
        <v>832363.49</v>
      </c>
      <c r="F11" s="134"/>
      <c r="G11" s="69">
        <v>422</v>
      </c>
      <c r="H11" s="68" t="s">
        <v>268</v>
      </c>
      <c r="I11" s="69"/>
      <c r="J11" s="125" t="s">
        <v>308</v>
      </c>
      <c r="K11" s="172" t="s">
        <v>203</v>
      </c>
    </row>
    <row r="12" spans="2:13" s="67" customFormat="1" ht="31.5" customHeight="1">
      <c r="B12" s="155">
        <v>7</v>
      </c>
      <c r="C12" s="138" t="s">
        <v>300</v>
      </c>
      <c r="D12" s="69">
        <v>2010</v>
      </c>
      <c r="E12" s="134">
        <v>170741</v>
      </c>
      <c r="F12" s="134"/>
      <c r="G12" s="170" t="s">
        <v>271</v>
      </c>
      <c r="H12" s="182"/>
      <c r="I12" s="69"/>
      <c r="J12" s="69" t="s">
        <v>269</v>
      </c>
      <c r="K12" s="172"/>
    </row>
    <row r="13" spans="2:13" s="67" customFormat="1" ht="31.5" customHeight="1">
      <c r="B13" s="132">
        <v>8</v>
      </c>
      <c r="C13" s="138" t="s">
        <v>309</v>
      </c>
      <c r="D13" s="69">
        <v>2010</v>
      </c>
      <c r="E13" s="134"/>
      <c r="F13" s="134">
        <f>G13*1880</f>
        <v>84600</v>
      </c>
      <c r="G13" s="69">
        <v>45</v>
      </c>
      <c r="H13" s="69" t="s">
        <v>274</v>
      </c>
      <c r="I13" s="69"/>
      <c r="J13" s="125" t="s">
        <v>270</v>
      </c>
      <c r="K13" s="172"/>
    </row>
    <row r="14" spans="2:13" s="67" customFormat="1" ht="31.5" customHeight="1">
      <c r="B14" s="155">
        <v>9</v>
      </c>
      <c r="C14" s="138" t="s">
        <v>310</v>
      </c>
      <c r="D14" s="69">
        <v>2011</v>
      </c>
      <c r="E14" s="134">
        <v>94776</v>
      </c>
      <c r="F14" s="134"/>
      <c r="G14" s="69">
        <v>63</v>
      </c>
      <c r="H14" s="188" t="s">
        <v>274</v>
      </c>
      <c r="I14" s="69"/>
      <c r="J14" s="125" t="s">
        <v>272</v>
      </c>
      <c r="K14" s="172"/>
    </row>
    <row r="15" spans="2:13" s="67" customFormat="1" ht="31.5" customHeight="1">
      <c r="B15" s="132">
        <v>10</v>
      </c>
      <c r="C15" s="138" t="s">
        <v>279</v>
      </c>
      <c r="D15" s="69">
        <v>2013</v>
      </c>
      <c r="E15" s="134">
        <v>1163000</v>
      </c>
      <c r="F15" s="134"/>
      <c r="G15" s="69">
        <v>1860</v>
      </c>
      <c r="H15" s="69" t="s">
        <v>275</v>
      </c>
      <c r="I15" s="69"/>
      <c r="J15" s="125" t="s">
        <v>276</v>
      </c>
      <c r="K15" s="172"/>
    </row>
    <row r="16" spans="2:13" s="67" customFormat="1" ht="31.5" customHeight="1">
      <c r="B16" s="155">
        <v>11</v>
      </c>
      <c r="C16" s="138" t="s">
        <v>280</v>
      </c>
      <c r="D16" s="69">
        <v>2013</v>
      </c>
      <c r="E16" s="134"/>
      <c r="F16" s="134">
        <f>G16*2820</f>
        <v>169200</v>
      </c>
      <c r="G16" s="69">
        <v>60</v>
      </c>
      <c r="H16" s="69" t="s">
        <v>273</v>
      </c>
      <c r="I16" s="69"/>
      <c r="J16" s="125" t="s">
        <v>277</v>
      </c>
      <c r="K16" s="172"/>
    </row>
    <row r="17" spans="1:15" s="67" customFormat="1" ht="31.5" customHeight="1">
      <c r="B17" s="155">
        <v>12</v>
      </c>
      <c r="C17" s="58" t="s">
        <v>314</v>
      </c>
      <c r="D17" s="44">
        <v>2012</v>
      </c>
      <c r="E17" s="122"/>
      <c r="F17" s="122">
        <f>G17*4690</f>
        <v>820750</v>
      </c>
      <c r="G17" s="44">
        <v>175</v>
      </c>
      <c r="H17" s="68" t="s">
        <v>312</v>
      </c>
      <c r="I17" s="68"/>
      <c r="J17" s="44" t="s">
        <v>313</v>
      </c>
      <c r="K17" s="172"/>
    </row>
    <row r="18" spans="1:15" ht="31.5" customHeight="1">
      <c r="B18" s="190" t="s">
        <v>18</v>
      </c>
      <c r="C18" s="191"/>
      <c r="D18" s="193"/>
      <c r="E18" s="59">
        <f>SUM(F16:F17,E14:E15,F13,E6:E12)</f>
        <v>4702975.42</v>
      </c>
      <c r="F18" s="183">
        <v>0</v>
      </c>
      <c r="G18" s="59"/>
      <c r="H18" s="60"/>
      <c r="I18" s="60"/>
      <c r="J18" s="60"/>
      <c r="K18" s="175"/>
    </row>
    <row r="19" spans="1:15" ht="31.5" customHeight="1">
      <c r="B19" s="48" t="s">
        <v>52</v>
      </c>
      <c r="C19" s="196" t="s">
        <v>122</v>
      </c>
      <c r="D19" s="197"/>
      <c r="E19" s="197"/>
      <c r="F19" s="197"/>
      <c r="G19" s="197"/>
      <c r="H19" s="198"/>
      <c r="I19" s="154"/>
      <c r="J19" s="158"/>
      <c r="K19" s="171" t="s">
        <v>281</v>
      </c>
      <c r="L19" s="54"/>
      <c r="O19" s="24"/>
    </row>
    <row r="20" spans="1:15" ht="31.5" customHeight="1">
      <c r="B20" s="29">
        <v>1</v>
      </c>
      <c r="C20" s="44" t="s">
        <v>278</v>
      </c>
      <c r="D20" s="58"/>
      <c r="E20" s="58"/>
      <c r="F20" s="64"/>
      <c r="G20" s="44"/>
      <c r="H20" s="44"/>
      <c r="I20" s="130"/>
      <c r="J20" s="47"/>
      <c r="K20" s="176" t="s">
        <v>126</v>
      </c>
    </row>
    <row r="21" spans="1:15" ht="31.5" customHeight="1">
      <c r="B21" s="190" t="s">
        <v>18</v>
      </c>
      <c r="C21" s="191"/>
      <c r="D21" s="192"/>
      <c r="E21" s="26">
        <v>0</v>
      </c>
      <c r="F21" s="26">
        <v>0</v>
      </c>
      <c r="G21" s="26"/>
      <c r="H21" s="27"/>
      <c r="I21" s="27"/>
      <c r="J21" s="27"/>
      <c r="K21" s="177"/>
    </row>
    <row r="22" spans="1:15" ht="31.5" customHeight="1">
      <c r="B22" s="48" t="s">
        <v>53</v>
      </c>
      <c r="C22" s="196" t="s">
        <v>124</v>
      </c>
      <c r="D22" s="197"/>
      <c r="E22" s="197"/>
      <c r="F22" s="197"/>
      <c r="G22" s="197"/>
      <c r="H22" s="198"/>
      <c r="I22" s="154"/>
      <c r="J22" s="158"/>
      <c r="K22" s="171" t="s">
        <v>282</v>
      </c>
      <c r="L22" s="54"/>
    </row>
    <row r="23" spans="1:15" ht="114.75">
      <c r="B23" s="29">
        <v>1</v>
      </c>
      <c r="C23" s="44" t="s">
        <v>125</v>
      </c>
      <c r="D23" s="66">
        <v>2001</v>
      </c>
      <c r="E23" s="122">
        <v>4071855</v>
      </c>
      <c r="F23" s="186"/>
      <c r="G23" s="145" t="s">
        <v>301</v>
      </c>
      <c r="H23" s="44" t="s">
        <v>286</v>
      </c>
      <c r="I23" s="130" t="s">
        <v>287</v>
      </c>
      <c r="J23" s="130" t="s">
        <v>288</v>
      </c>
      <c r="K23" s="178" t="s">
        <v>126</v>
      </c>
      <c r="N23" s="25"/>
    </row>
    <row r="24" spans="1:15" s="8" customFormat="1" ht="31.5" customHeight="1">
      <c r="B24" s="132">
        <v>2</v>
      </c>
      <c r="C24" s="136" t="s">
        <v>59</v>
      </c>
      <c r="D24" s="187">
        <v>2003</v>
      </c>
      <c r="E24" s="134">
        <v>2677978</v>
      </c>
      <c r="F24" s="134"/>
      <c r="G24" s="184" t="s">
        <v>302</v>
      </c>
      <c r="H24" s="69"/>
      <c r="I24" s="135"/>
      <c r="J24" s="68" t="s">
        <v>289</v>
      </c>
      <c r="K24" s="178" t="s">
        <v>126</v>
      </c>
      <c r="L24" s="54"/>
    </row>
    <row r="25" spans="1:15" ht="31.5" customHeight="1">
      <c r="B25" s="190" t="s">
        <v>18</v>
      </c>
      <c r="C25" s="191"/>
      <c r="D25" s="192"/>
      <c r="E25" s="26">
        <f>SUM(E23:E24)</f>
        <v>6749833</v>
      </c>
      <c r="F25" s="26">
        <f>SUM(F23:F24)</f>
        <v>0</v>
      </c>
      <c r="G25" s="26"/>
      <c r="H25" s="27"/>
      <c r="I25" s="27"/>
      <c r="J25" s="27"/>
      <c r="K25" s="177"/>
    </row>
    <row r="26" spans="1:15" ht="31.5" customHeight="1">
      <c r="B26" s="42" t="s">
        <v>54</v>
      </c>
      <c r="C26" s="196" t="s">
        <v>128</v>
      </c>
      <c r="D26" s="197"/>
      <c r="E26" s="197"/>
      <c r="F26" s="197"/>
      <c r="G26" s="197"/>
      <c r="H26" s="198"/>
      <c r="I26" s="154"/>
      <c r="J26" s="158"/>
      <c r="K26" s="171" t="s">
        <v>283</v>
      </c>
      <c r="L26" s="54"/>
    </row>
    <row r="27" spans="1:15" ht="31.5" customHeight="1">
      <c r="B27" s="112">
        <v>1</v>
      </c>
      <c r="C27" s="62" t="s">
        <v>123</v>
      </c>
      <c r="D27" s="114"/>
      <c r="E27" s="113"/>
      <c r="F27" s="113"/>
      <c r="G27" s="62"/>
      <c r="H27" s="62"/>
      <c r="I27" s="68"/>
      <c r="J27" s="145"/>
      <c r="K27" s="179" t="s">
        <v>126</v>
      </c>
      <c r="L27" s="54"/>
    </row>
    <row r="28" spans="1:15" ht="31.5" customHeight="1">
      <c r="A28" s="200"/>
      <c r="B28" s="190" t="s">
        <v>18</v>
      </c>
      <c r="C28" s="191"/>
      <c r="D28" s="192"/>
      <c r="E28" s="26">
        <f>SUM(E27:E27)</f>
        <v>0</v>
      </c>
      <c r="F28" s="26">
        <v>0</v>
      </c>
      <c r="G28" s="26"/>
      <c r="H28" s="27"/>
      <c r="I28" s="27"/>
      <c r="J28" s="27"/>
      <c r="K28" s="177"/>
    </row>
    <row r="29" spans="1:15" ht="31.5" customHeight="1">
      <c r="A29" s="200"/>
      <c r="B29" s="65" t="s">
        <v>55</v>
      </c>
      <c r="C29" s="196" t="s">
        <v>132</v>
      </c>
      <c r="D29" s="197"/>
      <c r="E29" s="197"/>
      <c r="F29" s="197"/>
      <c r="G29" s="197"/>
      <c r="H29" s="198"/>
      <c r="I29" s="154"/>
      <c r="J29" s="158"/>
      <c r="K29" s="171" t="s">
        <v>284</v>
      </c>
      <c r="L29" s="54"/>
    </row>
    <row r="30" spans="1:15" ht="31.5" customHeight="1">
      <c r="A30" s="200"/>
      <c r="B30" s="131">
        <v>1</v>
      </c>
      <c r="C30" s="44" t="s">
        <v>125</v>
      </c>
      <c r="D30" s="44">
        <v>1936</v>
      </c>
      <c r="E30" s="122">
        <v>298750</v>
      </c>
      <c r="F30" s="122"/>
      <c r="G30" s="145" t="s">
        <v>290</v>
      </c>
      <c r="H30" s="181" t="s">
        <v>291</v>
      </c>
      <c r="I30" s="181" t="s">
        <v>292</v>
      </c>
      <c r="J30" s="145" t="s">
        <v>296</v>
      </c>
      <c r="K30" s="179" t="s">
        <v>126</v>
      </c>
    </row>
    <row r="31" spans="1:15" ht="31.5" customHeight="1">
      <c r="A31" s="200"/>
      <c r="B31" s="190" t="s">
        <v>18</v>
      </c>
      <c r="C31" s="191"/>
      <c r="D31" s="192"/>
      <c r="E31" s="26">
        <f>SUM(E30:E30)</f>
        <v>298750</v>
      </c>
      <c r="F31" s="26">
        <f>SUM(F30)</f>
        <v>0</v>
      </c>
      <c r="G31" s="26"/>
      <c r="H31" s="27"/>
      <c r="I31" s="27"/>
      <c r="J31" s="27"/>
      <c r="K31" s="177"/>
    </row>
    <row r="32" spans="1:15" ht="31.5" customHeight="1">
      <c r="A32" s="140"/>
      <c r="B32" s="65" t="s">
        <v>155</v>
      </c>
      <c r="C32" s="196" t="s">
        <v>129</v>
      </c>
      <c r="D32" s="197"/>
      <c r="E32" s="197"/>
      <c r="F32" s="197"/>
      <c r="G32" s="197"/>
      <c r="H32" s="198"/>
      <c r="I32" s="154"/>
      <c r="J32" s="158"/>
      <c r="K32" s="171" t="s">
        <v>285</v>
      </c>
      <c r="L32" s="54"/>
    </row>
    <row r="33" spans="1:12" ht="31.5" customHeight="1">
      <c r="A33" s="140"/>
      <c r="B33" s="131">
        <v>1</v>
      </c>
      <c r="C33" s="44" t="s">
        <v>125</v>
      </c>
      <c r="D33" s="44">
        <v>1957</v>
      </c>
      <c r="E33" s="122">
        <v>246007</v>
      </c>
      <c r="F33" s="122"/>
      <c r="G33" s="44" t="s">
        <v>293</v>
      </c>
      <c r="H33" s="68" t="s">
        <v>294</v>
      </c>
      <c r="I33" s="68" t="s">
        <v>295</v>
      </c>
      <c r="J33" s="44" t="s">
        <v>297</v>
      </c>
      <c r="K33" s="38" t="s">
        <v>130</v>
      </c>
    </row>
    <row r="34" spans="1:12" ht="31.5" customHeight="1">
      <c r="A34" s="140"/>
      <c r="B34" s="190" t="s">
        <v>18</v>
      </c>
      <c r="C34" s="191"/>
      <c r="D34" s="192"/>
      <c r="E34" s="26">
        <f>SUM(E33:E33)</f>
        <v>246007</v>
      </c>
      <c r="F34" s="26">
        <f>SUM(F33)</f>
        <v>0</v>
      </c>
      <c r="G34" s="26"/>
      <c r="H34" s="27"/>
      <c r="I34" s="27"/>
      <c r="J34" s="27"/>
      <c r="K34" s="177"/>
    </row>
    <row r="35" spans="1:12" ht="31.5" customHeight="1">
      <c r="A35" s="140"/>
      <c r="B35" s="65" t="s">
        <v>168</v>
      </c>
      <c r="C35" s="196" t="s">
        <v>166</v>
      </c>
      <c r="D35" s="197"/>
      <c r="E35" s="197"/>
      <c r="F35" s="197"/>
      <c r="G35" s="197"/>
      <c r="H35" s="198"/>
      <c r="I35" s="154"/>
      <c r="J35" s="158"/>
      <c r="K35" s="171" t="s">
        <v>169</v>
      </c>
      <c r="L35" s="54"/>
    </row>
    <row r="36" spans="1:12" ht="31.5" customHeight="1">
      <c r="A36" s="140"/>
      <c r="B36" s="131">
        <v>1</v>
      </c>
      <c r="C36" s="44" t="s">
        <v>262</v>
      </c>
      <c r="D36" s="44"/>
      <c r="E36" s="122"/>
      <c r="F36" s="122"/>
      <c r="G36" s="44"/>
      <c r="H36" s="68"/>
      <c r="I36" s="68"/>
      <c r="J36" s="44"/>
      <c r="K36" s="38" t="s">
        <v>170</v>
      </c>
    </row>
    <row r="37" spans="1:12" ht="31.5" customHeight="1">
      <c r="A37" s="140"/>
      <c r="B37" s="190" t="s">
        <v>18</v>
      </c>
      <c r="C37" s="191"/>
      <c r="D37" s="192"/>
      <c r="E37" s="26">
        <f>SUM(E36:E36)</f>
        <v>0</v>
      </c>
      <c r="F37" s="26">
        <v>0</v>
      </c>
      <c r="G37" s="26"/>
      <c r="H37" s="27"/>
      <c r="I37" s="27"/>
      <c r="J37" s="27"/>
      <c r="K37" s="177"/>
    </row>
    <row r="38" spans="1:12" ht="31.5" customHeight="1">
      <c r="A38" s="140"/>
      <c r="B38" s="65" t="s">
        <v>178</v>
      </c>
      <c r="C38" s="196" t="s">
        <v>176</v>
      </c>
      <c r="D38" s="197"/>
      <c r="E38" s="197"/>
      <c r="F38" s="197"/>
      <c r="G38" s="197"/>
      <c r="H38" s="198"/>
      <c r="I38" s="154"/>
      <c r="J38" s="158"/>
      <c r="K38" s="171" t="s">
        <v>298</v>
      </c>
      <c r="L38" s="54"/>
    </row>
    <row r="39" spans="1:12" ht="31.5" customHeight="1">
      <c r="A39" s="140"/>
      <c r="B39" s="131">
        <v>1</v>
      </c>
      <c r="C39" s="44" t="s">
        <v>263</v>
      </c>
      <c r="D39" s="44"/>
      <c r="E39" s="122"/>
      <c r="F39" s="122"/>
      <c r="G39" s="44"/>
      <c r="H39" s="68"/>
      <c r="I39" s="68"/>
      <c r="J39" s="44"/>
      <c r="K39" s="38" t="s">
        <v>200</v>
      </c>
    </row>
    <row r="40" spans="1:12" ht="31.5" customHeight="1">
      <c r="A40" s="140"/>
      <c r="B40" s="190" t="s">
        <v>18</v>
      </c>
      <c r="C40" s="191"/>
      <c r="D40" s="192"/>
      <c r="E40" s="26">
        <f>SUM(E39:E39)</f>
        <v>0</v>
      </c>
      <c r="F40" s="26">
        <v>0</v>
      </c>
      <c r="G40" s="26"/>
      <c r="H40" s="27"/>
      <c r="I40" s="27"/>
      <c r="J40" s="27"/>
      <c r="K40" s="177"/>
    </row>
    <row r="41" spans="1:12" ht="31.5" customHeight="1">
      <c r="A41" s="163"/>
      <c r="B41" s="65" t="s">
        <v>179</v>
      </c>
      <c r="C41" s="167" t="s">
        <v>218</v>
      </c>
      <c r="D41" s="168"/>
      <c r="E41" s="168"/>
      <c r="F41" s="168"/>
      <c r="G41" s="168"/>
      <c r="H41" s="169"/>
      <c r="I41" s="162"/>
      <c r="J41" s="158"/>
      <c r="K41" s="171" t="s">
        <v>217</v>
      </c>
      <c r="L41" s="54"/>
    </row>
    <row r="42" spans="1:12" ht="31.5" customHeight="1">
      <c r="A42" s="163"/>
      <c r="B42" s="131">
        <v>1</v>
      </c>
      <c r="C42" s="44" t="s">
        <v>306</v>
      </c>
      <c r="D42" s="44"/>
      <c r="E42" s="122"/>
      <c r="F42" s="122"/>
      <c r="G42" s="44"/>
      <c r="H42" s="68"/>
      <c r="I42" s="68"/>
      <c r="J42" s="44"/>
      <c r="K42" s="38" t="s">
        <v>203</v>
      </c>
    </row>
    <row r="43" spans="1:12" ht="31.5" customHeight="1">
      <c r="A43" s="163"/>
      <c r="B43" s="190" t="s">
        <v>18</v>
      </c>
      <c r="C43" s="191"/>
      <c r="D43" s="192"/>
      <c r="E43" s="26">
        <f>SUM(E42:E42)</f>
        <v>0</v>
      </c>
      <c r="F43" s="26">
        <v>0</v>
      </c>
      <c r="G43" s="26"/>
      <c r="H43" s="27"/>
      <c r="I43" s="27"/>
      <c r="J43" s="27"/>
      <c r="K43" s="177"/>
    </row>
    <row r="65" spans="1:1">
      <c r="A65" s="199"/>
    </row>
    <row r="66" spans="1:1">
      <c r="A66" s="199"/>
    </row>
    <row r="67" spans="1:1">
      <c r="A67" s="199"/>
    </row>
    <row r="68" spans="1:1">
      <c r="A68" s="199"/>
    </row>
    <row r="69" spans="1:1">
      <c r="A69" s="199"/>
    </row>
  </sheetData>
  <mergeCells count="22">
    <mergeCell ref="B43:D43"/>
    <mergeCell ref="B21:D21"/>
    <mergeCell ref="A65:A69"/>
    <mergeCell ref="A28:A31"/>
    <mergeCell ref="C19:H19"/>
    <mergeCell ref="C22:H22"/>
    <mergeCell ref="C26:H26"/>
    <mergeCell ref="B28:D28"/>
    <mergeCell ref="C29:H29"/>
    <mergeCell ref="C32:H32"/>
    <mergeCell ref="C35:H35"/>
    <mergeCell ref="C38:H38"/>
    <mergeCell ref="B25:D25"/>
    <mergeCell ref="B31:D31"/>
    <mergeCell ref="B34:D34"/>
    <mergeCell ref="B37:D37"/>
    <mergeCell ref="B40:D40"/>
    <mergeCell ref="B18:D18"/>
    <mergeCell ref="J1:K1"/>
    <mergeCell ref="J2:K2"/>
    <mergeCell ref="B3:M3"/>
    <mergeCell ref="C5:H5"/>
  </mergeCells>
  <phoneticPr fontId="0" type="noConversion"/>
  <printOptions horizontalCentered="1"/>
  <pageMargins left="0.23" right="0.59055118110236227" top="1.08" bottom="0.19685039370078741" header="0.7" footer="0.42"/>
  <pageSetup paperSize="9" scale="59" orientation="landscape" r:id="rId1"/>
  <headerFooter alignWithMargins="0"/>
  <rowBreaks count="2" manualBreakCount="2">
    <brk id="25" max="10" man="1"/>
    <brk id="4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3"/>
  <dimension ref="A1:XFD194"/>
  <sheetViews>
    <sheetView zoomScaleNormal="100" zoomScaleSheetLayoutView="100" workbookViewId="0">
      <selection activeCell="D19" sqref="D19"/>
    </sheetView>
  </sheetViews>
  <sheetFormatPr defaultRowHeight="12.75"/>
  <cols>
    <col min="1" max="1" width="5" style="84" customWidth="1"/>
    <col min="2" max="2" width="48.42578125" style="83" customWidth="1"/>
    <col min="3" max="3" width="17.140625" style="116" customWidth="1"/>
    <col min="4" max="4" width="19.85546875" style="111" customWidth="1"/>
    <col min="5" max="5" width="10.85546875" style="67" customWidth="1"/>
    <col min="6" max="6" width="13.140625" style="67" customWidth="1"/>
    <col min="7" max="7" width="15.85546875" style="67" bestFit="1" customWidth="1"/>
    <col min="8" max="8" width="13.85546875" style="67" bestFit="1" customWidth="1"/>
    <col min="9" max="9" width="9.140625" style="67"/>
    <col min="10" max="10" width="13.85546875" style="67" bestFit="1" customWidth="1"/>
    <col min="11" max="16384" width="9.140625" style="67"/>
  </cols>
  <sheetData>
    <row r="1" spans="1:15">
      <c r="A1" s="82"/>
      <c r="D1" s="85" t="s">
        <v>28</v>
      </c>
    </row>
    <row r="2" spans="1:15">
      <c r="A2" s="82"/>
      <c r="D2" s="85" t="s">
        <v>29</v>
      </c>
    </row>
    <row r="3" spans="1:15">
      <c r="A3" s="82"/>
      <c r="D3" s="85"/>
    </row>
    <row r="4" spans="1:15" ht="25.5">
      <c r="A4" s="86" t="s">
        <v>0</v>
      </c>
      <c r="B4" s="87" t="s">
        <v>3</v>
      </c>
      <c r="C4" s="117" t="s">
        <v>4</v>
      </c>
      <c r="D4" s="88" t="s">
        <v>2</v>
      </c>
      <c r="E4" s="89"/>
    </row>
    <row r="5" spans="1:15">
      <c r="A5" s="227" t="s">
        <v>60</v>
      </c>
      <c r="B5" s="227"/>
      <c r="C5" s="227"/>
      <c r="D5" s="227"/>
      <c r="E5" s="90"/>
    </row>
    <row r="6" spans="1:15" ht="15">
      <c r="A6" s="91">
        <v>1</v>
      </c>
      <c r="B6" s="81" t="s">
        <v>70</v>
      </c>
      <c r="C6" s="118">
        <v>2011</v>
      </c>
      <c r="D6" s="121">
        <v>26644.799999999999</v>
      </c>
      <c r="F6" s="92"/>
      <c r="H6" s="92"/>
      <c r="I6" s="92"/>
    </row>
    <row r="7" spans="1:15" ht="15">
      <c r="A7" s="91">
        <v>2</v>
      </c>
      <c r="B7" s="57" t="s">
        <v>71</v>
      </c>
      <c r="C7" s="118">
        <v>2011</v>
      </c>
      <c r="D7" s="100">
        <v>2308.2399999999998</v>
      </c>
      <c r="J7" s="92"/>
      <c r="N7" s="92"/>
      <c r="O7" s="92"/>
    </row>
    <row r="8" spans="1:15" ht="15">
      <c r="A8" s="91">
        <v>3</v>
      </c>
      <c r="B8" s="57" t="s">
        <v>72</v>
      </c>
      <c r="C8" s="118">
        <v>2011</v>
      </c>
      <c r="D8" s="100">
        <v>2127.6799999999998</v>
      </c>
      <c r="J8" s="92"/>
      <c r="K8" s="92"/>
    </row>
    <row r="9" spans="1:15" ht="15">
      <c r="A9" s="91">
        <v>4</v>
      </c>
      <c r="B9" s="57" t="s">
        <v>73</v>
      </c>
      <c r="C9" s="118">
        <v>2011</v>
      </c>
      <c r="D9" s="100">
        <v>2236.2600000000002</v>
      </c>
      <c r="I9" s="92"/>
      <c r="J9" s="92"/>
      <c r="K9" s="92"/>
    </row>
    <row r="10" spans="1:15" ht="15">
      <c r="A10" s="91">
        <v>5</v>
      </c>
      <c r="B10" s="57" t="s">
        <v>74</v>
      </c>
      <c r="C10" s="118">
        <v>2011</v>
      </c>
      <c r="D10" s="100">
        <v>5528.85</v>
      </c>
      <c r="I10" s="92"/>
      <c r="J10" s="92"/>
    </row>
    <row r="11" spans="1:15" ht="15">
      <c r="A11" s="91">
        <v>6</v>
      </c>
      <c r="B11" s="57" t="s">
        <v>75</v>
      </c>
      <c r="C11" s="118">
        <v>2011</v>
      </c>
      <c r="D11" s="100">
        <v>4940.91</v>
      </c>
      <c r="J11" s="94"/>
      <c r="K11" s="92"/>
    </row>
    <row r="12" spans="1:15" ht="15">
      <c r="A12" s="91">
        <v>7</v>
      </c>
      <c r="B12" s="57" t="s">
        <v>76</v>
      </c>
      <c r="C12" s="118">
        <v>2011</v>
      </c>
      <c r="D12" s="100">
        <v>4774.24</v>
      </c>
      <c r="E12" s="92"/>
      <c r="J12" s="94"/>
      <c r="K12" s="92"/>
    </row>
    <row r="13" spans="1:15" ht="15">
      <c r="A13" s="91">
        <v>8</v>
      </c>
      <c r="B13" s="57" t="s">
        <v>78</v>
      </c>
      <c r="C13" s="118">
        <v>2011</v>
      </c>
      <c r="D13" s="100">
        <v>7059.91</v>
      </c>
      <c r="E13" s="92"/>
      <c r="J13" s="94"/>
      <c r="K13" s="92"/>
    </row>
    <row r="14" spans="1:15" ht="15">
      <c r="A14" s="91">
        <v>9</v>
      </c>
      <c r="B14" s="57" t="s">
        <v>79</v>
      </c>
      <c r="C14" s="118">
        <v>2011</v>
      </c>
      <c r="D14" s="100">
        <v>10125.36</v>
      </c>
      <c r="E14" s="92"/>
      <c r="J14" s="94"/>
      <c r="K14" s="92"/>
    </row>
    <row r="15" spans="1:15" ht="15">
      <c r="A15" s="91">
        <v>10</v>
      </c>
      <c r="B15" s="57" t="s">
        <v>80</v>
      </c>
      <c r="C15" s="118">
        <v>2011</v>
      </c>
      <c r="D15" s="100">
        <v>3661.83</v>
      </c>
      <c r="E15" s="92"/>
      <c r="J15" s="94"/>
      <c r="K15" s="92"/>
    </row>
    <row r="16" spans="1:15" ht="15">
      <c r="A16" s="91">
        <v>11</v>
      </c>
      <c r="B16" s="57" t="s">
        <v>57</v>
      </c>
      <c r="C16" s="118">
        <v>2008</v>
      </c>
      <c r="D16" s="100">
        <v>6865.6</v>
      </c>
      <c r="J16" s="94"/>
      <c r="K16" s="92"/>
    </row>
    <row r="17" spans="1:11" ht="15">
      <c r="A17" s="91">
        <v>12</v>
      </c>
      <c r="B17" s="57" t="s">
        <v>56</v>
      </c>
      <c r="C17" s="118">
        <v>2008</v>
      </c>
      <c r="D17" s="100">
        <v>4204</v>
      </c>
      <c r="J17" s="94"/>
      <c r="K17" s="92"/>
    </row>
    <row r="18" spans="1:11" ht="15">
      <c r="A18" s="91">
        <v>13</v>
      </c>
      <c r="B18" s="57" t="s">
        <v>67</v>
      </c>
      <c r="C18" s="118">
        <v>2008</v>
      </c>
      <c r="D18" s="100">
        <v>5880.4</v>
      </c>
      <c r="J18" s="94"/>
      <c r="K18" s="92"/>
    </row>
    <row r="19" spans="1:11" ht="15">
      <c r="A19" s="91">
        <v>14</v>
      </c>
      <c r="B19" s="57" t="s">
        <v>81</v>
      </c>
      <c r="C19" s="118">
        <v>2008</v>
      </c>
      <c r="D19" s="100">
        <v>2640</v>
      </c>
      <c r="J19" s="94"/>
      <c r="K19" s="92"/>
    </row>
    <row r="20" spans="1:11" ht="15">
      <c r="A20" s="91">
        <v>15</v>
      </c>
      <c r="B20" s="57" t="s">
        <v>82</v>
      </c>
      <c r="C20" s="118">
        <v>2008</v>
      </c>
      <c r="D20" s="100">
        <v>349</v>
      </c>
      <c r="J20" s="94"/>
      <c r="K20" s="92"/>
    </row>
    <row r="21" spans="1:11" ht="15">
      <c r="A21" s="91">
        <v>16</v>
      </c>
      <c r="B21" s="57" t="s">
        <v>83</v>
      </c>
      <c r="C21" s="118">
        <v>2008</v>
      </c>
      <c r="D21" s="100">
        <v>2000</v>
      </c>
      <c r="J21" s="94"/>
      <c r="K21" s="92"/>
    </row>
    <row r="22" spans="1:11" ht="15">
      <c r="A22" s="91">
        <v>17</v>
      </c>
      <c r="B22" s="57" t="s">
        <v>84</v>
      </c>
      <c r="C22" s="118">
        <v>2009</v>
      </c>
      <c r="D22" s="100">
        <v>3782</v>
      </c>
      <c r="J22" s="94"/>
      <c r="K22" s="92"/>
    </row>
    <row r="23" spans="1:11" ht="15">
      <c r="A23" s="91">
        <v>18</v>
      </c>
      <c r="B23" s="57" t="s">
        <v>85</v>
      </c>
      <c r="C23" s="118">
        <v>2009</v>
      </c>
      <c r="D23" s="100">
        <v>3414.78</v>
      </c>
      <c r="J23" s="94"/>
      <c r="K23" s="92"/>
    </row>
    <row r="24" spans="1:11" ht="15">
      <c r="A24" s="91">
        <v>19</v>
      </c>
      <c r="B24" s="57" t="s">
        <v>57</v>
      </c>
      <c r="C24" s="118">
        <v>2009</v>
      </c>
      <c r="D24" s="100">
        <v>1199</v>
      </c>
      <c r="J24" s="94"/>
      <c r="K24" s="92"/>
    </row>
    <row r="25" spans="1:11" ht="15">
      <c r="A25" s="91">
        <v>20</v>
      </c>
      <c r="B25" s="57" t="s">
        <v>56</v>
      </c>
      <c r="C25" s="118">
        <v>2009</v>
      </c>
      <c r="D25" s="100">
        <v>2300</v>
      </c>
      <c r="J25" s="94"/>
      <c r="K25" s="92"/>
    </row>
    <row r="26" spans="1:11" ht="15">
      <c r="A26" s="91">
        <v>21</v>
      </c>
      <c r="B26" s="57" t="s">
        <v>86</v>
      </c>
      <c r="C26" s="118">
        <v>2009</v>
      </c>
      <c r="D26" s="100">
        <v>528.26</v>
      </c>
      <c r="J26" s="94"/>
      <c r="K26" s="92"/>
    </row>
    <row r="27" spans="1:11" ht="15.75" customHeight="1">
      <c r="A27" s="91">
        <v>22</v>
      </c>
      <c r="B27" s="57" t="s">
        <v>56</v>
      </c>
      <c r="C27" s="118">
        <v>2009</v>
      </c>
      <c r="D27" s="100">
        <v>1694.58</v>
      </c>
      <c r="F27" s="92"/>
    </row>
    <row r="28" spans="1:11" ht="12.75" customHeight="1">
      <c r="A28" s="91">
        <v>23</v>
      </c>
      <c r="B28" s="57" t="s">
        <v>87</v>
      </c>
      <c r="C28" s="118">
        <v>2009</v>
      </c>
      <c r="D28" s="100">
        <v>498.98</v>
      </c>
      <c r="E28" s="90"/>
    </row>
    <row r="29" spans="1:11" ht="12.75" customHeight="1">
      <c r="A29" s="91">
        <v>24</v>
      </c>
      <c r="B29" s="57" t="s">
        <v>88</v>
      </c>
      <c r="C29" s="118">
        <v>2009</v>
      </c>
      <c r="D29" s="100">
        <v>450</v>
      </c>
      <c r="E29" s="90"/>
    </row>
    <row r="30" spans="1:11" ht="12.75" customHeight="1">
      <c r="A30" s="91">
        <v>25</v>
      </c>
      <c r="B30" s="57" t="s">
        <v>89</v>
      </c>
      <c r="C30" s="118">
        <v>2009</v>
      </c>
      <c r="D30" s="100">
        <v>499</v>
      </c>
      <c r="E30" s="90"/>
    </row>
    <row r="31" spans="1:11" ht="12.75" customHeight="1">
      <c r="A31" s="91">
        <v>26</v>
      </c>
      <c r="B31" s="57" t="s">
        <v>90</v>
      </c>
      <c r="C31" s="99">
        <v>2010</v>
      </c>
      <c r="D31" s="100">
        <v>1769</v>
      </c>
      <c r="E31" s="90"/>
      <c r="F31" s="95"/>
    </row>
    <row r="32" spans="1:11" ht="12.75" customHeight="1">
      <c r="A32" s="91">
        <v>27</v>
      </c>
      <c r="B32" s="81" t="s">
        <v>61</v>
      </c>
      <c r="C32" s="118">
        <v>2009</v>
      </c>
      <c r="D32" s="121">
        <v>1573.8</v>
      </c>
      <c r="E32" s="90"/>
      <c r="G32" s="96"/>
      <c r="H32" s="96"/>
    </row>
    <row r="33" spans="1:8" ht="12.75" customHeight="1">
      <c r="A33" s="91">
        <v>28</v>
      </c>
      <c r="B33" s="57" t="s">
        <v>99</v>
      </c>
      <c r="C33" s="99">
        <v>2009</v>
      </c>
      <c r="D33" s="100">
        <v>599</v>
      </c>
      <c r="E33" s="90"/>
      <c r="G33" s="96"/>
      <c r="H33" s="96"/>
    </row>
    <row r="34" spans="1:8" ht="14.25" customHeight="1">
      <c r="A34" s="91">
        <v>29</v>
      </c>
      <c r="B34" s="57" t="s">
        <v>91</v>
      </c>
      <c r="C34" s="118">
        <v>2009</v>
      </c>
      <c r="D34" s="100">
        <v>450</v>
      </c>
      <c r="E34" s="90"/>
    </row>
    <row r="35" spans="1:8" ht="14.25" customHeight="1">
      <c r="A35" s="91">
        <v>30</v>
      </c>
      <c r="B35" s="57" t="s">
        <v>92</v>
      </c>
      <c r="C35" s="99">
        <v>2009</v>
      </c>
      <c r="D35" s="100">
        <v>375</v>
      </c>
      <c r="E35" s="90"/>
    </row>
    <row r="36" spans="1:8" ht="14.25" customHeight="1">
      <c r="A36" s="91">
        <v>31</v>
      </c>
      <c r="B36" s="57" t="s">
        <v>100</v>
      </c>
      <c r="C36" s="118">
        <v>2009</v>
      </c>
      <c r="D36" s="100">
        <v>450</v>
      </c>
      <c r="E36" s="90"/>
    </row>
    <row r="37" spans="1:8" ht="12.75" customHeight="1">
      <c r="A37" s="91">
        <v>32</v>
      </c>
      <c r="B37" s="57" t="s">
        <v>93</v>
      </c>
      <c r="C37" s="99">
        <v>2009</v>
      </c>
      <c r="D37" s="100">
        <v>1690</v>
      </c>
      <c r="E37" s="90"/>
    </row>
    <row r="38" spans="1:8" ht="12.75" customHeight="1">
      <c r="A38" s="91">
        <v>33</v>
      </c>
      <c r="B38" s="57" t="s">
        <v>93</v>
      </c>
      <c r="C38" s="118">
        <v>2009</v>
      </c>
      <c r="D38" s="121">
        <v>360</v>
      </c>
      <c r="E38" s="90"/>
      <c r="G38" s="96"/>
      <c r="H38" s="96"/>
    </row>
    <row r="39" spans="1:8" ht="12.75" customHeight="1">
      <c r="A39" s="91">
        <v>34</v>
      </c>
      <c r="B39" s="57" t="s">
        <v>57</v>
      </c>
      <c r="C39" s="99">
        <v>2010</v>
      </c>
      <c r="D39" s="100">
        <v>2150.0100000000002</v>
      </c>
      <c r="E39" s="90"/>
      <c r="G39" s="96"/>
      <c r="H39" s="96"/>
    </row>
    <row r="40" spans="1:8" ht="14.25" customHeight="1">
      <c r="A40" s="91">
        <v>35</v>
      </c>
      <c r="B40" s="57" t="s">
        <v>94</v>
      </c>
      <c r="C40" s="99">
        <v>2010</v>
      </c>
      <c r="D40" s="100">
        <v>498.99</v>
      </c>
      <c r="E40" s="90"/>
    </row>
    <row r="41" spans="1:8" ht="14.25" customHeight="1">
      <c r="A41" s="91">
        <v>36</v>
      </c>
      <c r="B41" s="57" t="s">
        <v>95</v>
      </c>
      <c r="C41" s="99">
        <v>2011</v>
      </c>
      <c r="D41" s="100">
        <v>480</v>
      </c>
      <c r="E41" s="90"/>
    </row>
    <row r="42" spans="1:8" ht="14.25" customHeight="1">
      <c r="A42" s="91">
        <v>37</v>
      </c>
      <c r="B42" s="57" t="s">
        <v>96</v>
      </c>
      <c r="C42" s="99">
        <v>2011</v>
      </c>
      <c r="D42" s="100">
        <v>775</v>
      </c>
      <c r="E42" s="90"/>
    </row>
    <row r="43" spans="1:8" ht="12.75" customHeight="1">
      <c r="A43" s="91">
        <v>38</v>
      </c>
      <c r="B43" s="57" t="s">
        <v>97</v>
      </c>
      <c r="C43" s="99">
        <v>2010</v>
      </c>
      <c r="D43" s="100">
        <v>1289</v>
      </c>
      <c r="E43" s="90"/>
    </row>
    <row r="44" spans="1:8" ht="12.75" customHeight="1">
      <c r="A44" s="91">
        <v>39</v>
      </c>
      <c r="B44" s="81" t="s">
        <v>98</v>
      </c>
      <c r="C44" s="118">
        <v>2009</v>
      </c>
      <c r="D44" s="121">
        <v>22387</v>
      </c>
      <c r="E44" s="90"/>
      <c r="G44" s="96"/>
      <c r="H44" s="96"/>
    </row>
    <row r="45" spans="1:8" ht="12.75" customHeight="1">
      <c r="A45" s="226" t="s">
        <v>18</v>
      </c>
      <c r="B45" s="226"/>
      <c r="C45" s="226"/>
      <c r="D45" s="88">
        <f>SUM(D6:D44)</f>
        <v>140560.47999999998</v>
      </c>
      <c r="E45" s="90"/>
      <c r="G45" s="96"/>
      <c r="H45" s="96"/>
    </row>
    <row r="46" spans="1:8" ht="12.75" customHeight="1">
      <c r="A46" s="223" t="s">
        <v>133</v>
      </c>
      <c r="B46" s="224"/>
      <c r="C46" s="224"/>
      <c r="D46" s="225"/>
      <c r="E46" s="90"/>
      <c r="G46" s="96"/>
      <c r="H46" s="96"/>
    </row>
    <row r="47" spans="1:8" ht="12.75" customHeight="1">
      <c r="A47" s="91">
        <v>1</v>
      </c>
      <c r="B47" s="81" t="s">
        <v>134</v>
      </c>
      <c r="C47" s="118">
        <v>2011</v>
      </c>
      <c r="D47" s="121">
        <v>3949.14</v>
      </c>
      <c r="E47" s="90"/>
      <c r="G47" s="96"/>
      <c r="H47" s="96"/>
    </row>
    <row r="48" spans="1:8" ht="14.25" customHeight="1">
      <c r="A48" s="91">
        <v>2</v>
      </c>
      <c r="B48" s="57" t="s">
        <v>136</v>
      </c>
      <c r="C48" s="118">
        <v>2008</v>
      </c>
      <c r="D48" s="100">
        <v>1089</v>
      </c>
      <c r="E48" s="90"/>
    </row>
    <row r="49" spans="1:8" ht="14.25" customHeight="1">
      <c r="A49" s="91">
        <v>3</v>
      </c>
      <c r="B49" s="57" t="s">
        <v>135</v>
      </c>
      <c r="C49" s="118">
        <v>2009</v>
      </c>
      <c r="D49" s="100">
        <v>386</v>
      </c>
      <c r="E49" s="90"/>
    </row>
    <row r="50" spans="1:8" ht="12.75" customHeight="1">
      <c r="A50" s="226" t="s">
        <v>18</v>
      </c>
      <c r="B50" s="226"/>
      <c r="C50" s="226"/>
      <c r="D50" s="88">
        <f>SUM(D47:D49)</f>
        <v>5424.1399999999994</v>
      </c>
      <c r="E50" s="90"/>
    </row>
    <row r="51" spans="1:8" ht="12.75" customHeight="1">
      <c r="A51" s="213" t="s">
        <v>140</v>
      </c>
      <c r="B51" s="214"/>
      <c r="C51" s="214"/>
      <c r="D51" s="215"/>
      <c r="E51" s="90"/>
    </row>
    <row r="52" spans="1:8" ht="12.75" customHeight="1">
      <c r="A52" s="91">
        <v>1</v>
      </c>
      <c r="B52" s="81" t="s">
        <v>141</v>
      </c>
      <c r="C52" s="118">
        <v>2009</v>
      </c>
      <c r="D52" s="121">
        <v>561.20000000000005</v>
      </c>
      <c r="E52" s="97"/>
    </row>
    <row r="53" spans="1:8" ht="12.75" customHeight="1">
      <c r="A53" s="91">
        <v>2</v>
      </c>
      <c r="B53" s="81" t="s">
        <v>142</v>
      </c>
      <c r="C53" s="118">
        <v>2010</v>
      </c>
      <c r="D53" s="121">
        <v>5100</v>
      </c>
      <c r="E53" s="90"/>
      <c r="G53" s="96"/>
      <c r="H53" s="96"/>
    </row>
    <row r="54" spans="1:8" ht="12.75" customHeight="1">
      <c r="A54" s="91">
        <v>3</v>
      </c>
      <c r="B54" s="57" t="s">
        <v>143</v>
      </c>
      <c r="C54" s="118">
        <v>2010</v>
      </c>
      <c r="D54" s="100">
        <v>1800</v>
      </c>
      <c r="E54" s="90"/>
      <c r="G54" s="96"/>
      <c r="H54" s="96"/>
    </row>
    <row r="55" spans="1:8" ht="12.75" customHeight="1">
      <c r="A55" s="91">
        <v>4</v>
      </c>
      <c r="B55" s="57" t="s">
        <v>215</v>
      </c>
      <c r="C55" s="118">
        <v>2012</v>
      </c>
      <c r="D55" s="100">
        <v>1260</v>
      </c>
      <c r="E55" s="90"/>
      <c r="G55" s="96"/>
      <c r="H55" s="96"/>
    </row>
    <row r="56" spans="1:8" ht="14.25" customHeight="1">
      <c r="A56" s="91">
        <v>5</v>
      </c>
      <c r="B56" s="57" t="s">
        <v>142</v>
      </c>
      <c r="C56" s="118">
        <v>2011</v>
      </c>
      <c r="D56" s="100">
        <v>5100</v>
      </c>
      <c r="E56" s="90"/>
    </row>
    <row r="57" spans="1:8" ht="14.25" customHeight="1">
      <c r="A57" s="91">
        <v>6</v>
      </c>
      <c r="B57" s="57" t="s">
        <v>143</v>
      </c>
      <c r="C57" s="118">
        <v>2011</v>
      </c>
      <c r="D57" s="100">
        <v>1749</v>
      </c>
      <c r="E57" s="90"/>
    </row>
    <row r="58" spans="1:8" ht="14.25" customHeight="1">
      <c r="A58" s="91">
        <v>7</v>
      </c>
      <c r="B58" s="144" t="s">
        <v>142</v>
      </c>
      <c r="C58" s="118">
        <v>2011</v>
      </c>
      <c r="D58" s="100">
        <v>4858.5</v>
      </c>
      <c r="E58" s="90"/>
    </row>
    <row r="59" spans="1:8" ht="12.75" customHeight="1">
      <c r="A59" s="91">
        <v>8</v>
      </c>
      <c r="B59" s="145" t="s">
        <v>142</v>
      </c>
      <c r="C59" s="143">
        <v>2011</v>
      </c>
      <c r="D59" s="121">
        <v>3999</v>
      </c>
      <c r="E59" s="90"/>
      <c r="G59" s="96"/>
      <c r="H59" s="96"/>
    </row>
    <row r="60" spans="1:8" ht="12.75" customHeight="1">
      <c r="A60" s="91">
        <v>9</v>
      </c>
      <c r="B60" s="145" t="s">
        <v>144</v>
      </c>
      <c r="C60" s="143">
        <v>2011</v>
      </c>
      <c r="D60" s="100">
        <v>1200</v>
      </c>
      <c r="E60" s="90"/>
      <c r="G60" s="96"/>
      <c r="H60" s="96"/>
    </row>
    <row r="61" spans="1:8" ht="14.25" customHeight="1">
      <c r="A61" s="91">
        <v>10</v>
      </c>
      <c r="B61" s="57" t="s">
        <v>192</v>
      </c>
      <c r="C61" s="118">
        <v>2012</v>
      </c>
      <c r="D61" s="100">
        <v>800</v>
      </c>
      <c r="E61" s="90"/>
    </row>
    <row r="62" spans="1:8" ht="14.25" customHeight="1">
      <c r="A62" s="91">
        <v>11</v>
      </c>
      <c r="B62" s="57" t="s">
        <v>157</v>
      </c>
      <c r="C62" s="118">
        <v>2012</v>
      </c>
      <c r="D62" s="100">
        <v>350</v>
      </c>
      <c r="E62" s="90"/>
    </row>
    <row r="63" spans="1:8" ht="14.25" customHeight="1">
      <c r="A63" s="91">
        <v>12</v>
      </c>
      <c r="B63" s="144" t="s">
        <v>157</v>
      </c>
      <c r="C63" s="118">
        <v>2012</v>
      </c>
      <c r="D63" s="100">
        <v>350</v>
      </c>
      <c r="E63" s="90"/>
    </row>
    <row r="64" spans="1:8" ht="14.25" customHeight="1">
      <c r="A64" s="219" t="s">
        <v>18</v>
      </c>
      <c r="B64" s="219"/>
      <c r="C64" s="219"/>
      <c r="D64" s="98">
        <f>SUM(D52:D63)</f>
        <v>27127.7</v>
      </c>
      <c r="E64" s="90"/>
    </row>
    <row r="65" spans="1:8" ht="14.25" customHeight="1">
      <c r="A65" s="213" t="s">
        <v>147</v>
      </c>
      <c r="B65" s="214"/>
      <c r="C65" s="214"/>
      <c r="D65" s="215"/>
      <c r="E65" s="90"/>
    </row>
    <row r="66" spans="1:8" ht="14.25" customHeight="1">
      <c r="A66" s="93">
        <v>1</v>
      </c>
      <c r="B66" s="57" t="s">
        <v>148</v>
      </c>
      <c r="C66" s="118">
        <v>2009</v>
      </c>
      <c r="D66" s="124">
        <v>5400</v>
      </c>
      <c r="E66" s="90"/>
    </row>
    <row r="67" spans="1:8" ht="14.25" customHeight="1">
      <c r="A67" s="93">
        <v>2</v>
      </c>
      <c r="B67" s="57" t="s">
        <v>149</v>
      </c>
      <c r="C67" s="123">
        <v>2010</v>
      </c>
      <c r="D67" s="127">
        <v>2000</v>
      </c>
      <c r="E67" s="90"/>
    </row>
    <row r="68" spans="1:8" ht="14.25" customHeight="1">
      <c r="A68" s="93">
        <v>3</v>
      </c>
      <c r="B68" s="57" t="s">
        <v>150</v>
      </c>
      <c r="C68" s="118">
        <v>2011</v>
      </c>
      <c r="D68" s="121">
        <v>1600</v>
      </c>
      <c r="E68" s="90"/>
    </row>
    <row r="69" spans="1:8" ht="14.25" customHeight="1">
      <c r="A69" s="93">
        <v>4</v>
      </c>
      <c r="B69" s="57" t="s">
        <v>57</v>
      </c>
      <c r="C69" s="118">
        <v>2012</v>
      </c>
      <c r="D69" s="121">
        <v>1925</v>
      </c>
      <c r="E69" s="90"/>
    </row>
    <row r="70" spans="1:8" ht="14.25" customHeight="1">
      <c r="A70" s="201" t="s">
        <v>18</v>
      </c>
      <c r="B70" s="202"/>
      <c r="C70" s="203"/>
      <c r="D70" s="88">
        <f>SUM(D66:D69)</f>
        <v>10925</v>
      </c>
      <c r="E70" s="90"/>
    </row>
    <row r="71" spans="1:8" ht="14.25" customHeight="1">
      <c r="A71" s="213" t="s">
        <v>151</v>
      </c>
      <c r="B71" s="214"/>
      <c r="C71" s="214"/>
      <c r="D71" s="215"/>
      <c r="E71" s="90"/>
    </row>
    <row r="72" spans="1:8" s="70" customFormat="1" ht="14.25" customHeight="1">
      <c r="A72" s="51">
        <v>1</v>
      </c>
      <c r="B72" s="81" t="s">
        <v>144</v>
      </c>
      <c r="C72" s="53">
        <v>2010</v>
      </c>
      <c r="D72" s="128">
        <v>1599</v>
      </c>
    </row>
    <row r="73" spans="1:8" s="70" customFormat="1">
      <c r="A73" s="50">
        <v>2</v>
      </c>
      <c r="B73" s="57" t="s">
        <v>142</v>
      </c>
      <c r="C73" s="52">
        <v>2008</v>
      </c>
      <c r="D73" s="129">
        <v>5380.2</v>
      </c>
    </row>
    <row r="74" spans="1:8" s="70" customFormat="1">
      <c r="A74" s="51">
        <v>3</v>
      </c>
      <c r="B74" s="57" t="s">
        <v>152</v>
      </c>
      <c r="C74" s="52">
        <v>2008</v>
      </c>
      <c r="D74" s="129">
        <v>3052.44</v>
      </c>
    </row>
    <row r="75" spans="1:8" s="70" customFormat="1">
      <c r="A75" s="50">
        <v>4</v>
      </c>
      <c r="B75" s="57" t="s">
        <v>264</v>
      </c>
      <c r="C75" s="52">
        <v>2010</v>
      </c>
      <c r="D75" s="129">
        <v>3398</v>
      </c>
    </row>
    <row r="76" spans="1:8" s="70" customFormat="1">
      <c r="A76" s="51">
        <v>5</v>
      </c>
      <c r="B76" s="57" t="s">
        <v>153</v>
      </c>
      <c r="C76" s="52">
        <v>2010</v>
      </c>
      <c r="D76" s="129">
        <v>549</v>
      </c>
    </row>
    <row r="77" spans="1:8" s="70" customFormat="1">
      <c r="A77" s="51">
        <v>6</v>
      </c>
      <c r="B77" s="57" t="s">
        <v>194</v>
      </c>
      <c r="C77" s="52">
        <v>2012</v>
      </c>
      <c r="D77" s="129">
        <v>2300</v>
      </c>
    </row>
    <row r="78" spans="1:8" ht="12.75" customHeight="1">
      <c r="A78" s="201" t="s">
        <v>18</v>
      </c>
      <c r="B78" s="202"/>
      <c r="C78" s="203"/>
      <c r="D78" s="88">
        <f>SUM(D72:D77)</f>
        <v>16278.64</v>
      </c>
      <c r="E78" s="90"/>
      <c r="H78" s="101"/>
    </row>
    <row r="79" spans="1:8" ht="12.75" customHeight="1">
      <c r="A79" s="207" t="s">
        <v>154</v>
      </c>
      <c r="B79" s="208"/>
      <c r="C79" s="208"/>
      <c r="D79" s="209"/>
      <c r="E79" s="90"/>
      <c r="G79" s="96"/>
      <c r="H79" s="96"/>
    </row>
    <row r="80" spans="1:8" ht="12.75" customHeight="1">
      <c r="A80" s="93">
        <v>1</v>
      </c>
      <c r="B80" s="57" t="s">
        <v>156</v>
      </c>
      <c r="C80" s="99">
        <v>2008</v>
      </c>
      <c r="D80" s="100">
        <v>825</v>
      </c>
      <c r="E80" s="90"/>
      <c r="G80" s="96"/>
      <c r="H80" s="96"/>
    </row>
    <row r="81" spans="1:8" ht="14.25" customHeight="1">
      <c r="A81" s="93">
        <v>2</v>
      </c>
      <c r="B81" s="57" t="s">
        <v>163</v>
      </c>
      <c r="C81" s="99">
        <v>2008</v>
      </c>
      <c r="D81" s="100">
        <v>9977</v>
      </c>
      <c r="E81" s="90"/>
    </row>
    <row r="82" spans="1:8" ht="14.25" customHeight="1">
      <c r="A82" s="93">
        <v>3</v>
      </c>
      <c r="B82" s="57" t="s">
        <v>158</v>
      </c>
      <c r="C82" s="99">
        <v>2008</v>
      </c>
      <c r="D82" s="100">
        <v>1700</v>
      </c>
      <c r="E82" s="90"/>
    </row>
    <row r="83" spans="1:8" ht="14.25" customHeight="1">
      <c r="A83" s="93">
        <v>4</v>
      </c>
      <c r="B83" s="57" t="s">
        <v>159</v>
      </c>
      <c r="C83" s="99">
        <v>2008</v>
      </c>
      <c r="D83" s="100">
        <v>395</v>
      </c>
      <c r="E83" s="90"/>
    </row>
    <row r="84" spans="1:8" ht="12.75" customHeight="1">
      <c r="A84" s="93">
        <v>5</v>
      </c>
      <c r="B84" s="81" t="s">
        <v>160</v>
      </c>
      <c r="C84" s="99">
        <v>2008</v>
      </c>
      <c r="D84" s="121">
        <v>1600</v>
      </c>
      <c r="E84" s="90"/>
      <c r="G84" s="96"/>
      <c r="H84" s="96"/>
    </row>
    <row r="85" spans="1:8" ht="12.75" customHeight="1">
      <c r="A85" s="93">
        <v>6</v>
      </c>
      <c r="B85" s="57" t="s">
        <v>162</v>
      </c>
      <c r="C85" s="99">
        <v>2008</v>
      </c>
      <c r="D85" s="100">
        <v>15372</v>
      </c>
      <c r="E85" s="90"/>
      <c r="G85" s="96"/>
      <c r="H85" s="96"/>
    </row>
    <row r="86" spans="1:8" ht="14.25" customHeight="1">
      <c r="A86" s="93">
        <v>7</v>
      </c>
      <c r="B86" s="57" t="s">
        <v>161</v>
      </c>
      <c r="C86" s="99">
        <v>2008</v>
      </c>
      <c r="D86" s="100">
        <v>1765</v>
      </c>
      <c r="E86" s="90"/>
    </row>
    <row r="87" spans="1:8" ht="14.25" customHeight="1">
      <c r="A87" s="93">
        <v>8</v>
      </c>
      <c r="B87" s="57" t="s">
        <v>157</v>
      </c>
      <c r="C87" s="99">
        <v>2008</v>
      </c>
      <c r="D87" s="100">
        <v>490</v>
      </c>
      <c r="E87" s="90"/>
    </row>
    <row r="88" spans="1:8" ht="14.25" customHeight="1">
      <c r="A88" s="93">
        <v>9</v>
      </c>
      <c r="B88" s="57" t="s">
        <v>164</v>
      </c>
      <c r="C88" s="99">
        <v>2008</v>
      </c>
      <c r="D88" s="100">
        <v>490</v>
      </c>
      <c r="E88" s="90"/>
    </row>
    <row r="89" spans="1:8" ht="14.25" customHeight="1">
      <c r="A89" s="93">
        <v>10</v>
      </c>
      <c r="B89" s="57" t="s">
        <v>156</v>
      </c>
      <c r="C89" s="99">
        <v>2009</v>
      </c>
      <c r="D89" s="100">
        <v>499</v>
      </c>
      <c r="E89" s="90"/>
    </row>
    <row r="90" spans="1:8" ht="14.25" customHeight="1">
      <c r="A90" s="93">
        <v>11</v>
      </c>
      <c r="B90" s="57" t="s">
        <v>165</v>
      </c>
      <c r="C90" s="99">
        <v>2009</v>
      </c>
      <c r="D90" s="100">
        <v>1880</v>
      </c>
      <c r="E90" s="90"/>
    </row>
    <row r="91" spans="1:8" ht="14.25" customHeight="1">
      <c r="A91" s="93">
        <v>12</v>
      </c>
      <c r="B91" s="57" t="s">
        <v>157</v>
      </c>
      <c r="C91" s="99">
        <v>2009</v>
      </c>
      <c r="D91" s="100">
        <v>485</v>
      </c>
      <c r="E91" s="90"/>
    </row>
    <row r="92" spans="1:8" ht="14.25" customHeight="1">
      <c r="A92" s="93">
        <v>13</v>
      </c>
      <c r="B92" s="57" t="s">
        <v>195</v>
      </c>
      <c r="C92" s="99">
        <v>2012</v>
      </c>
      <c r="D92" s="100">
        <v>2900</v>
      </c>
      <c r="E92" s="90"/>
    </row>
    <row r="93" spans="1:8" ht="14.25" customHeight="1">
      <c r="A93" s="93">
        <v>14</v>
      </c>
      <c r="B93" s="57" t="s">
        <v>142</v>
      </c>
      <c r="C93" s="99">
        <v>2012</v>
      </c>
      <c r="D93" s="100">
        <v>3400</v>
      </c>
      <c r="E93" s="90"/>
    </row>
    <row r="94" spans="1:8" ht="12.75" customHeight="1">
      <c r="A94" s="226" t="s">
        <v>18</v>
      </c>
      <c r="B94" s="226"/>
      <c r="C94" s="226"/>
      <c r="D94" s="88">
        <f>SUM(D80:D93)</f>
        <v>41778</v>
      </c>
      <c r="E94" s="90"/>
    </row>
    <row r="95" spans="1:8" ht="12.75" customHeight="1">
      <c r="A95" s="213" t="s">
        <v>167</v>
      </c>
      <c r="B95" s="214"/>
      <c r="C95" s="214"/>
      <c r="D95" s="215"/>
      <c r="E95" s="90"/>
    </row>
    <row r="96" spans="1:8" ht="12.75" customHeight="1">
      <c r="A96" s="91">
        <v>1</v>
      </c>
      <c r="B96" s="81" t="s">
        <v>171</v>
      </c>
      <c r="C96" s="118">
        <v>2011</v>
      </c>
      <c r="D96" s="121">
        <v>1332</v>
      </c>
      <c r="E96" s="97"/>
    </row>
    <row r="97" spans="1:5" ht="12.75" customHeight="1">
      <c r="A97" s="93">
        <v>2</v>
      </c>
      <c r="B97" s="57" t="s">
        <v>172</v>
      </c>
      <c r="C97" s="99">
        <v>2011</v>
      </c>
      <c r="D97" s="100">
        <v>1617.45</v>
      </c>
      <c r="E97" s="97"/>
    </row>
    <row r="98" spans="1:5" ht="12.75" customHeight="1">
      <c r="A98" s="93">
        <v>3</v>
      </c>
      <c r="B98" s="57" t="s">
        <v>173</v>
      </c>
      <c r="C98" s="99">
        <v>2009</v>
      </c>
      <c r="D98" s="100">
        <v>3100</v>
      </c>
      <c r="E98" s="97"/>
    </row>
    <row r="99" spans="1:5" ht="12.75" customHeight="1">
      <c r="A99" s="91">
        <v>1</v>
      </c>
      <c r="B99" s="81" t="s">
        <v>66</v>
      </c>
      <c r="C99" s="118">
        <v>2008</v>
      </c>
      <c r="D99" s="121">
        <v>400</v>
      </c>
      <c r="E99" s="97"/>
    </row>
    <row r="100" spans="1:5" ht="12.75" customHeight="1">
      <c r="A100" s="93">
        <v>2</v>
      </c>
      <c r="B100" s="57" t="s">
        <v>174</v>
      </c>
      <c r="C100" s="99">
        <v>2008</v>
      </c>
      <c r="D100" s="100">
        <v>3200</v>
      </c>
      <c r="E100" s="97"/>
    </row>
    <row r="101" spans="1:5" ht="12.75" customHeight="1">
      <c r="A101" s="93">
        <v>3</v>
      </c>
      <c r="B101" s="57" t="s">
        <v>174</v>
      </c>
      <c r="C101" s="99">
        <v>2008</v>
      </c>
      <c r="D101" s="100">
        <v>3200</v>
      </c>
      <c r="E101" s="97"/>
    </row>
    <row r="102" spans="1:5" ht="12.75" customHeight="1">
      <c r="A102" s="93">
        <v>4</v>
      </c>
      <c r="B102" s="57" t="s">
        <v>175</v>
      </c>
      <c r="C102" s="99">
        <v>2008</v>
      </c>
      <c r="D102" s="100">
        <v>7126.41</v>
      </c>
      <c r="E102" s="97"/>
    </row>
    <row r="103" spans="1:5" ht="14.25" customHeight="1">
      <c r="A103" s="219" t="s">
        <v>18</v>
      </c>
      <c r="B103" s="219"/>
      <c r="C103" s="219"/>
      <c r="D103" s="98">
        <f>SUM(D96:D102)</f>
        <v>19975.86</v>
      </c>
      <c r="E103" s="90"/>
    </row>
    <row r="104" spans="1:5" ht="14.25" customHeight="1">
      <c r="A104" s="213" t="s">
        <v>177</v>
      </c>
      <c r="B104" s="214"/>
      <c r="C104" s="214"/>
      <c r="D104" s="215"/>
      <c r="E104" s="90"/>
    </row>
    <row r="105" spans="1:5" ht="14.25" customHeight="1">
      <c r="A105" s="93">
        <v>1</v>
      </c>
      <c r="B105" s="57" t="s">
        <v>57</v>
      </c>
      <c r="C105" s="118">
        <v>2011</v>
      </c>
      <c r="D105" s="100">
        <v>2131.59</v>
      </c>
      <c r="E105" s="90"/>
    </row>
    <row r="106" spans="1:5" ht="14.25" customHeight="1">
      <c r="A106" s="93">
        <v>2</v>
      </c>
      <c r="B106" s="57" t="s">
        <v>180</v>
      </c>
      <c r="C106" s="118">
        <v>2011</v>
      </c>
      <c r="D106" s="100">
        <v>1558.95</v>
      </c>
      <c r="E106" s="90"/>
    </row>
    <row r="107" spans="1:5" ht="14.25" customHeight="1">
      <c r="A107" s="93">
        <v>3</v>
      </c>
      <c r="B107" s="57" t="s">
        <v>181</v>
      </c>
      <c r="C107" s="118">
        <v>2011</v>
      </c>
      <c r="D107" s="124">
        <v>1238.55</v>
      </c>
      <c r="E107" s="90"/>
    </row>
    <row r="108" spans="1:5" ht="14.25" customHeight="1">
      <c r="A108" s="93">
        <v>4</v>
      </c>
      <c r="B108" s="57" t="s">
        <v>182</v>
      </c>
      <c r="C108" s="123">
        <v>2012</v>
      </c>
      <c r="D108" s="127">
        <v>1649.99</v>
      </c>
      <c r="E108" s="90"/>
    </row>
    <row r="109" spans="1:5" ht="14.25" customHeight="1">
      <c r="A109" s="93">
        <v>5</v>
      </c>
      <c r="B109" s="57" t="s">
        <v>183</v>
      </c>
      <c r="C109" s="118">
        <v>2012</v>
      </c>
      <c r="D109" s="121">
        <v>350</v>
      </c>
      <c r="E109" s="90"/>
    </row>
    <row r="110" spans="1:5" ht="14.25" customHeight="1">
      <c r="A110" s="201" t="s">
        <v>18</v>
      </c>
      <c r="B110" s="202"/>
      <c r="C110" s="203"/>
      <c r="D110" s="88">
        <f>SUM(D105:D109)</f>
        <v>6929.08</v>
      </c>
      <c r="E110" s="90"/>
    </row>
    <row r="111" spans="1:5" ht="14.25" customHeight="1">
      <c r="A111" s="204" t="s">
        <v>305</v>
      </c>
      <c r="B111" s="205"/>
      <c r="C111" s="205"/>
      <c r="D111" s="206"/>
      <c r="E111" s="90"/>
    </row>
    <row r="112" spans="1:5" s="70" customFormat="1">
      <c r="A112" s="51">
        <v>1</v>
      </c>
      <c r="B112" s="57" t="s">
        <v>222</v>
      </c>
      <c r="C112" s="52">
        <v>2009</v>
      </c>
      <c r="D112" s="129">
        <v>2850</v>
      </c>
    </row>
    <row r="113" spans="1:8 16384:16384" s="70" customFormat="1">
      <c r="A113" s="51">
        <v>2</v>
      </c>
      <c r="B113" s="57" t="s">
        <v>223</v>
      </c>
      <c r="C113" s="52">
        <v>2009</v>
      </c>
      <c r="D113" s="129">
        <v>378</v>
      </c>
    </row>
    <row r="114" spans="1:8 16384:16384" ht="13.5" customHeight="1">
      <c r="A114" s="201" t="s">
        <v>18</v>
      </c>
      <c r="B114" s="202"/>
      <c r="C114" s="203"/>
      <c r="D114" s="88">
        <f>SUM(D112:D113)</f>
        <v>3228</v>
      </c>
      <c r="E114" s="90"/>
      <c r="H114" s="101"/>
    </row>
    <row r="115" spans="1:8 16384:16384">
      <c r="A115" s="82"/>
      <c r="D115" s="85"/>
      <c r="E115" s="90"/>
      <c r="H115" s="101"/>
    </row>
    <row r="116" spans="1:8 16384:16384">
      <c r="A116" s="82"/>
      <c r="D116" s="85" t="s">
        <v>34</v>
      </c>
      <c r="E116" s="90"/>
    </row>
    <row r="117" spans="1:8 16384:16384">
      <c r="A117" s="82"/>
      <c r="D117" s="85"/>
      <c r="E117" s="90"/>
    </row>
    <row r="118" spans="1:8 16384:16384" ht="25.5">
      <c r="A118" s="86" t="s">
        <v>0</v>
      </c>
      <c r="B118" s="87" t="s">
        <v>3</v>
      </c>
      <c r="C118" s="117" t="s">
        <v>4</v>
      </c>
      <c r="D118" s="88" t="s">
        <v>2</v>
      </c>
      <c r="E118" s="90"/>
      <c r="G118" s="101"/>
    </row>
    <row r="119" spans="1:8 16384:16384">
      <c r="A119" s="227" t="s">
        <v>60</v>
      </c>
      <c r="B119" s="227"/>
      <c r="C119" s="227"/>
      <c r="D119" s="227"/>
      <c r="E119" s="90"/>
    </row>
    <row r="120" spans="1:8 16384:16384">
      <c r="A120" s="91">
        <v>1</v>
      </c>
      <c r="B120" s="81" t="s">
        <v>101</v>
      </c>
      <c r="C120" s="118">
        <v>2008</v>
      </c>
      <c r="D120" s="121">
        <v>3000</v>
      </c>
    </row>
    <row r="121" spans="1:8 16384:16384">
      <c r="A121" s="93">
        <v>2</v>
      </c>
      <c r="B121" s="57" t="s">
        <v>62</v>
      </c>
      <c r="C121" s="99">
        <v>2011</v>
      </c>
      <c r="D121" s="100">
        <v>2649</v>
      </c>
    </row>
    <row r="122" spans="1:8 16384:16384" ht="12.75" customHeight="1">
      <c r="A122" s="220" t="s">
        <v>49</v>
      </c>
      <c r="B122" s="221"/>
      <c r="C122" s="222"/>
      <c r="D122" s="102">
        <f>SUM(D120:D121)</f>
        <v>5649</v>
      </c>
      <c r="E122" s="97"/>
      <c r="XFD122" s="139">
        <f>SUM(D122:XFC122)</f>
        <v>5649</v>
      </c>
    </row>
    <row r="123" spans="1:8 16384:16384" ht="12.75" customHeight="1">
      <c r="A123" s="223" t="s">
        <v>133</v>
      </c>
      <c r="B123" s="224"/>
      <c r="C123" s="224"/>
      <c r="D123" s="225"/>
      <c r="E123" s="90"/>
      <c r="G123" s="96"/>
    </row>
    <row r="124" spans="1:8 16384:16384" ht="12.75" customHeight="1">
      <c r="A124" s="91">
        <v>1</v>
      </c>
      <c r="B124" s="81" t="s">
        <v>137</v>
      </c>
      <c r="C124" s="118">
        <v>2008</v>
      </c>
      <c r="D124" s="121">
        <v>3119.54</v>
      </c>
      <c r="E124" s="90"/>
      <c r="G124" s="96"/>
    </row>
    <row r="125" spans="1:8 16384:16384" ht="12.75" customHeight="1">
      <c r="A125" s="91">
        <v>2</v>
      </c>
      <c r="B125" s="81" t="s">
        <v>138</v>
      </c>
      <c r="C125" s="118">
        <v>2008</v>
      </c>
      <c r="D125" s="121">
        <v>2994</v>
      </c>
      <c r="E125" s="90"/>
      <c r="G125" s="96"/>
      <c r="H125" s="96"/>
    </row>
    <row r="126" spans="1:8 16384:16384" ht="12.75" customHeight="1">
      <c r="A126" s="91">
        <v>3</v>
      </c>
      <c r="B126" s="81" t="s">
        <v>139</v>
      </c>
      <c r="C126" s="118">
        <v>2009</v>
      </c>
      <c r="D126" s="121">
        <v>2390</v>
      </c>
      <c r="E126" s="90"/>
      <c r="G126" s="96"/>
      <c r="H126" s="96"/>
    </row>
    <row r="127" spans="1:8 16384:16384" ht="12.75" customHeight="1">
      <c r="A127" s="210" t="s">
        <v>18</v>
      </c>
      <c r="B127" s="211"/>
      <c r="C127" s="212"/>
      <c r="D127" s="88">
        <f>SUM(D124:D126)</f>
        <v>8503.5400000000009</v>
      </c>
      <c r="E127" s="90"/>
      <c r="G127" s="96"/>
    </row>
    <row r="128" spans="1:8 16384:16384" ht="12.75" customHeight="1">
      <c r="A128" s="213" t="s">
        <v>140</v>
      </c>
      <c r="B128" s="214"/>
      <c r="C128" s="214"/>
      <c r="D128" s="215"/>
      <c r="E128" s="90"/>
      <c r="G128" s="96"/>
    </row>
    <row r="129" spans="1:7">
      <c r="A129" s="103">
        <v>1</v>
      </c>
      <c r="B129" s="104" t="s">
        <v>68</v>
      </c>
      <c r="C129" s="105">
        <v>2009</v>
      </c>
      <c r="D129" s="80">
        <v>2999.98</v>
      </c>
      <c r="E129" s="90"/>
    </row>
    <row r="130" spans="1:7" ht="12.75" customHeight="1">
      <c r="A130" s="115">
        <v>2</v>
      </c>
      <c r="B130" s="38" t="s">
        <v>145</v>
      </c>
      <c r="C130" s="66">
        <v>2010</v>
      </c>
      <c r="D130" s="106">
        <v>1800</v>
      </c>
      <c r="E130" s="90"/>
    </row>
    <row r="131" spans="1:7" ht="12.75" customHeight="1">
      <c r="A131" s="103">
        <v>3</v>
      </c>
      <c r="B131" s="38" t="s">
        <v>146</v>
      </c>
      <c r="C131" s="66">
        <v>2011</v>
      </c>
      <c r="D131" s="106">
        <v>1800</v>
      </c>
      <c r="E131" s="90"/>
    </row>
    <row r="132" spans="1:7" ht="12.75" customHeight="1">
      <c r="A132" s="115">
        <v>4</v>
      </c>
      <c r="B132" s="38" t="s">
        <v>193</v>
      </c>
      <c r="C132" s="66">
        <v>2011</v>
      </c>
      <c r="D132" s="106">
        <v>1500</v>
      </c>
      <c r="E132" s="90"/>
    </row>
    <row r="133" spans="1:7" ht="12.75" customHeight="1">
      <c r="A133" s="210" t="s">
        <v>18</v>
      </c>
      <c r="B133" s="211"/>
      <c r="C133" s="212"/>
      <c r="D133" s="88">
        <f>SUM(D129:D132)</f>
        <v>8099.98</v>
      </c>
      <c r="E133" s="90"/>
    </row>
    <row r="134" spans="1:7" ht="12.75" customHeight="1">
      <c r="A134" s="213" t="s">
        <v>147</v>
      </c>
      <c r="B134" s="214"/>
      <c r="C134" s="214"/>
      <c r="D134" s="215"/>
      <c r="E134" s="90"/>
    </row>
    <row r="135" spans="1:7" ht="12.75" customHeight="1">
      <c r="A135" s="115">
        <v>1</v>
      </c>
      <c r="B135" s="38" t="s">
        <v>62</v>
      </c>
      <c r="C135" s="66">
        <v>2008</v>
      </c>
      <c r="D135" s="106">
        <v>2000</v>
      </c>
      <c r="E135" s="90"/>
    </row>
    <row r="136" spans="1:7" ht="13.5" customHeight="1">
      <c r="A136" s="216" t="s">
        <v>18</v>
      </c>
      <c r="B136" s="217"/>
      <c r="C136" s="218"/>
      <c r="D136" s="107">
        <f>SUM(D135:D135)</f>
        <v>2000</v>
      </c>
      <c r="E136" s="97"/>
    </row>
    <row r="137" spans="1:7" ht="12.75" customHeight="1">
      <c r="A137" s="213" t="s">
        <v>151</v>
      </c>
      <c r="B137" s="214"/>
      <c r="C137" s="214"/>
      <c r="D137" s="215"/>
      <c r="E137" s="90"/>
    </row>
    <row r="138" spans="1:7" s="70" customFormat="1">
      <c r="A138" s="51">
        <v>1</v>
      </c>
      <c r="B138" s="81" t="s">
        <v>51</v>
      </c>
      <c r="C138" s="53"/>
      <c r="D138" s="128"/>
    </row>
    <row r="139" spans="1:7">
      <c r="A139" s="201" t="s">
        <v>18</v>
      </c>
      <c r="B139" s="202"/>
      <c r="C139" s="203"/>
      <c r="D139" s="88">
        <f>SUM(D138:D138)</f>
        <v>0</v>
      </c>
      <c r="E139" s="97"/>
    </row>
    <row r="140" spans="1:7" ht="12.75" customHeight="1">
      <c r="A140" s="207" t="s">
        <v>154</v>
      </c>
      <c r="B140" s="208"/>
      <c r="C140" s="208"/>
      <c r="D140" s="209"/>
      <c r="E140" s="90"/>
      <c r="G140" s="96"/>
    </row>
    <row r="141" spans="1:7" ht="12.75" customHeight="1">
      <c r="A141" s="91">
        <v>1</v>
      </c>
      <c r="B141" s="81" t="s">
        <v>62</v>
      </c>
      <c r="C141" s="118">
        <v>2008</v>
      </c>
      <c r="D141" s="121">
        <v>3335</v>
      </c>
      <c r="E141" s="90"/>
      <c r="G141" s="96"/>
    </row>
    <row r="142" spans="1:7" ht="12.75" customHeight="1">
      <c r="A142" s="210" t="s">
        <v>18</v>
      </c>
      <c r="B142" s="211"/>
      <c r="C142" s="212"/>
      <c r="D142" s="88">
        <f>SUM(D141)</f>
        <v>3335</v>
      </c>
      <c r="E142" s="90"/>
      <c r="G142" s="96"/>
    </row>
    <row r="143" spans="1:7" ht="12.75" customHeight="1">
      <c r="A143" s="213" t="s">
        <v>167</v>
      </c>
      <c r="B143" s="214"/>
      <c r="C143" s="214"/>
      <c r="D143" s="215"/>
      <c r="E143" s="90"/>
      <c r="G143" s="96"/>
    </row>
    <row r="144" spans="1:7">
      <c r="A144" s="103">
        <v>1</v>
      </c>
      <c r="B144" s="104" t="s">
        <v>51</v>
      </c>
      <c r="C144" s="105"/>
      <c r="D144" s="80"/>
      <c r="E144" s="90"/>
    </row>
    <row r="145" spans="1:8" ht="12.75" customHeight="1">
      <c r="A145" s="210" t="s">
        <v>18</v>
      </c>
      <c r="B145" s="211"/>
      <c r="C145" s="212"/>
      <c r="D145" s="88">
        <f>SUM(D144:D144)</f>
        <v>0</v>
      </c>
      <c r="E145" s="90"/>
    </row>
    <row r="146" spans="1:8" ht="12.75" customHeight="1">
      <c r="A146" s="213" t="s">
        <v>177</v>
      </c>
      <c r="B146" s="214"/>
      <c r="C146" s="214"/>
      <c r="D146" s="215"/>
      <c r="E146" s="90"/>
    </row>
    <row r="147" spans="1:8" ht="12.75" customHeight="1">
      <c r="A147" s="115">
        <v>1</v>
      </c>
      <c r="B147" s="38" t="s">
        <v>184</v>
      </c>
      <c r="C147" s="66">
        <v>2011</v>
      </c>
      <c r="D147" s="106">
        <v>370.84</v>
      </c>
      <c r="E147" s="90"/>
    </row>
    <row r="148" spans="1:8" ht="12.75" customHeight="1">
      <c r="A148" s="115">
        <v>2</v>
      </c>
      <c r="B148" s="38" t="s">
        <v>185</v>
      </c>
      <c r="C148" s="66">
        <v>2008</v>
      </c>
      <c r="D148" s="106">
        <v>2950</v>
      </c>
      <c r="E148" s="90"/>
    </row>
    <row r="149" spans="1:8" ht="13.5" customHeight="1">
      <c r="A149" s="216" t="s">
        <v>18</v>
      </c>
      <c r="B149" s="217"/>
      <c r="C149" s="218"/>
      <c r="D149" s="107">
        <f>SUM(D147:D148)</f>
        <v>3320.84</v>
      </c>
      <c r="E149" s="97"/>
    </row>
    <row r="150" spans="1:8" ht="14.25" customHeight="1">
      <c r="A150" s="204" t="s">
        <v>305</v>
      </c>
      <c r="B150" s="205"/>
      <c r="C150" s="205"/>
      <c r="D150" s="206"/>
      <c r="E150" s="90"/>
    </row>
    <row r="151" spans="1:8" s="70" customFormat="1">
      <c r="A151" s="51">
        <v>1</v>
      </c>
      <c r="B151" s="57" t="s">
        <v>220</v>
      </c>
      <c r="C151" s="52">
        <v>2010</v>
      </c>
      <c r="D151" s="129">
        <v>1998.99</v>
      </c>
    </row>
    <row r="152" spans="1:8" s="70" customFormat="1">
      <c r="A152" s="51">
        <v>2</v>
      </c>
      <c r="B152" s="57" t="s">
        <v>221</v>
      </c>
      <c r="C152" s="52">
        <v>2011</v>
      </c>
      <c r="D152" s="129">
        <v>1445.9</v>
      </c>
    </row>
    <row r="153" spans="1:8" ht="13.5" customHeight="1">
      <c r="A153" s="201" t="s">
        <v>18</v>
      </c>
      <c r="B153" s="202"/>
      <c r="C153" s="203"/>
      <c r="D153" s="88">
        <f>SUM(D151:D152)</f>
        <v>3444.8900000000003</v>
      </c>
      <c r="E153" s="90"/>
      <c r="H153" s="101"/>
    </row>
    <row r="154" spans="1:8">
      <c r="A154" s="108"/>
      <c r="B154" s="109"/>
      <c r="C154" s="119"/>
      <c r="D154" s="110"/>
    </row>
    <row r="155" spans="1:8">
      <c r="A155" s="82"/>
      <c r="B155" s="67"/>
      <c r="D155" s="85" t="s">
        <v>35</v>
      </c>
      <c r="E155" s="90"/>
    </row>
    <row r="156" spans="1:8">
      <c r="A156" s="82"/>
      <c r="D156" s="85"/>
      <c r="E156" s="90"/>
    </row>
    <row r="157" spans="1:8" ht="25.5">
      <c r="A157" s="86" t="s">
        <v>0</v>
      </c>
      <c r="B157" s="87" t="s">
        <v>3</v>
      </c>
      <c r="C157" s="117" t="s">
        <v>4</v>
      </c>
      <c r="D157" s="88" t="s">
        <v>2</v>
      </c>
      <c r="E157" s="90"/>
    </row>
    <row r="158" spans="1:8" ht="12.75" customHeight="1">
      <c r="A158" s="228" t="s">
        <v>65</v>
      </c>
      <c r="B158" s="229"/>
      <c r="C158" s="229"/>
      <c r="D158" s="230"/>
      <c r="E158" s="90"/>
    </row>
    <row r="159" spans="1:8" s="63" customFormat="1">
      <c r="A159" s="91">
        <v>1</v>
      </c>
      <c r="B159" s="81" t="s">
        <v>205</v>
      </c>
      <c r="C159" s="118">
        <v>2007</v>
      </c>
      <c r="D159" s="121">
        <v>50415</v>
      </c>
    </row>
    <row r="160" spans="1:8" s="70" customFormat="1" ht="14.25" customHeight="1">
      <c r="A160" s="51">
        <v>2</v>
      </c>
      <c r="B160" s="55" t="s">
        <v>206</v>
      </c>
      <c r="C160" s="118">
        <v>2007</v>
      </c>
      <c r="D160" s="128">
        <v>321.5</v>
      </c>
    </row>
    <row r="161" spans="1:5" s="70" customFormat="1">
      <c r="A161" s="91">
        <v>3</v>
      </c>
      <c r="B161" s="56" t="s">
        <v>207</v>
      </c>
      <c r="C161" s="118">
        <v>2007</v>
      </c>
      <c r="D161" s="129">
        <v>617.32000000000005</v>
      </c>
    </row>
    <row r="162" spans="1:5" s="70" customFormat="1">
      <c r="A162" s="51">
        <v>4</v>
      </c>
      <c r="B162" s="56" t="s">
        <v>208</v>
      </c>
      <c r="C162" s="118">
        <v>2007</v>
      </c>
      <c r="D162" s="129">
        <v>141.47</v>
      </c>
    </row>
    <row r="163" spans="1:5" s="70" customFormat="1">
      <c r="A163" s="91">
        <v>5</v>
      </c>
      <c r="B163" s="56" t="s">
        <v>209</v>
      </c>
      <c r="C163" s="118">
        <v>2007</v>
      </c>
      <c r="D163" s="129">
        <v>1466.14</v>
      </c>
    </row>
    <row r="164" spans="1:5" s="70" customFormat="1">
      <c r="A164" s="51">
        <v>6</v>
      </c>
      <c r="B164" s="56" t="s">
        <v>210</v>
      </c>
      <c r="C164" s="118">
        <v>2007</v>
      </c>
      <c r="D164" s="129">
        <v>1376.11</v>
      </c>
    </row>
    <row r="165" spans="1:5" s="70" customFormat="1">
      <c r="A165" s="91">
        <v>7</v>
      </c>
      <c r="B165" s="56" t="s">
        <v>211</v>
      </c>
      <c r="C165" s="52">
        <v>2011</v>
      </c>
      <c r="D165" s="129">
        <v>3690</v>
      </c>
    </row>
    <row r="166" spans="1:5" s="70" customFormat="1">
      <c r="A166" s="51">
        <v>8</v>
      </c>
      <c r="B166" s="56" t="s">
        <v>212</v>
      </c>
      <c r="C166" s="52">
        <v>2011</v>
      </c>
      <c r="D166" s="129">
        <v>2658.64</v>
      </c>
    </row>
    <row r="167" spans="1:5" s="70" customFormat="1">
      <c r="A167" s="91">
        <v>9</v>
      </c>
      <c r="B167" s="56" t="s">
        <v>213</v>
      </c>
      <c r="C167" s="52">
        <v>2011</v>
      </c>
      <c r="D167" s="129">
        <v>1426.04</v>
      </c>
    </row>
    <row r="168" spans="1:5" s="70" customFormat="1">
      <c r="A168" s="51">
        <v>10</v>
      </c>
      <c r="B168" s="56" t="s">
        <v>214</v>
      </c>
      <c r="C168" s="52">
        <v>2011</v>
      </c>
      <c r="D168" s="129">
        <v>7606.76</v>
      </c>
    </row>
    <row r="169" spans="1:5" s="70" customFormat="1">
      <c r="A169" s="91">
        <v>11</v>
      </c>
      <c r="B169" s="56" t="s">
        <v>77</v>
      </c>
      <c r="C169" s="52">
        <v>2011</v>
      </c>
      <c r="D169" s="129">
        <v>10475.09</v>
      </c>
    </row>
    <row r="170" spans="1:5" ht="12.75" customHeight="1">
      <c r="A170" s="201" t="s">
        <v>18</v>
      </c>
      <c r="B170" s="202"/>
      <c r="C170" s="203"/>
      <c r="D170" s="88">
        <f>SUM(D159:D169)</f>
        <v>80194.069999999992</v>
      </c>
      <c r="E170" s="90"/>
    </row>
    <row r="171" spans="1:5" ht="12.75" customHeight="1">
      <c r="A171" s="223" t="s">
        <v>133</v>
      </c>
      <c r="B171" s="224"/>
      <c r="C171" s="224"/>
      <c r="D171" s="225"/>
      <c r="E171" s="90"/>
    </row>
    <row r="172" spans="1:5">
      <c r="A172" s="91"/>
      <c r="B172" s="81" t="s">
        <v>51</v>
      </c>
      <c r="C172" s="118"/>
      <c r="D172" s="121"/>
      <c r="E172" s="90"/>
    </row>
    <row r="173" spans="1:5" ht="12.75" customHeight="1">
      <c r="A173" s="210" t="s">
        <v>18</v>
      </c>
      <c r="B173" s="211"/>
      <c r="C173" s="212"/>
      <c r="D173" s="88">
        <f>SUM(D172:D172)</f>
        <v>0</v>
      </c>
      <c r="E173" s="90"/>
    </row>
    <row r="174" spans="1:5" ht="12.75" customHeight="1">
      <c r="A174" s="213" t="s">
        <v>140</v>
      </c>
      <c r="B174" s="214"/>
      <c r="C174" s="214"/>
      <c r="D174" s="215"/>
      <c r="E174" s="90"/>
    </row>
    <row r="175" spans="1:5">
      <c r="A175" s="93"/>
      <c r="B175" s="57" t="s">
        <v>51</v>
      </c>
      <c r="C175" s="120"/>
      <c r="D175" s="100"/>
    </row>
    <row r="176" spans="1:5" ht="12.75" customHeight="1">
      <c r="A176" s="210" t="s">
        <v>18</v>
      </c>
      <c r="B176" s="211"/>
      <c r="C176" s="212"/>
      <c r="D176" s="88">
        <f>SUM(D175:D175)</f>
        <v>0</v>
      </c>
      <c r="E176" s="90"/>
    </row>
    <row r="177" spans="1:5" ht="12.75" customHeight="1">
      <c r="A177" s="213" t="s">
        <v>147</v>
      </c>
      <c r="B177" s="214"/>
      <c r="C177" s="214"/>
      <c r="D177" s="215"/>
      <c r="E177" s="90"/>
    </row>
    <row r="178" spans="1:5">
      <c r="A178" s="93"/>
      <c r="B178" s="57" t="s">
        <v>51</v>
      </c>
      <c r="C178" s="120"/>
      <c r="D178" s="100"/>
    </row>
    <row r="179" spans="1:5" ht="12.75" customHeight="1">
      <c r="A179" s="201" t="s">
        <v>18</v>
      </c>
      <c r="B179" s="202"/>
      <c r="C179" s="203"/>
      <c r="D179" s="88">
        <f>SUM(D178:D178)</f>
        <v>0</v>
      </c>
    </row>
    <row r="180" spans="1:5">
      <c r="A180" s="213" t="s">
        <v>151</v>
      </c>
      <c r="B180" s="214"/>
      <c r="C180" s="214"/>
      <c r="D180" s="215"/>
    </row>
    <row r="181" spans="1:5">
      <c r="A181" s="51"/>
      <c r="B181" s="81" t="s">
        <v>51</v>
      </c>
      <c r="C181" s="53"/>
      <c r="D181" s="128"/>
    </row>
    <row r="182" spans="1:5" ht="12.75" customHeight="1">
      <c r="A182" s="201" t="s">
        <v>18</v>
      </c>
      <c r="B182" s="202"/>
      <c r="C182" s="203"/>
      <c r="D182" s="88">
        <f>SUM(D181:D181)</f>
        <v>0</v>
      </c>
    </row>
    <row r="183" spans="1:5" ht="12.75" customHeight="1">
      <c r="A183" s="207" t="s">
        <v>154</v>
      </c>
      <c r="B183" s="208"/>
      <c r="C183" s="208"/>
      <c r="D183" s="209"/>
      <c r="E183" s="90"/>
    </row>
    <row r="184" spans="1:5">
      <c r="A184" s="91">
        <v>1</v>
      </c>
      <c r="B184" s="81" t="s">
        <v>51</v>
      </c>
      <c r="C184" s="118"/>
      <c r="D184" s="121"/>
      <c r="E184" s="90"/>
    </row>
    <row r="185" spans="1:5" ht="12.75" customHeight="1">
      <c r="A185" s="210" t="s">
        <v>18</v>
      </c>
      <c r="B185" s="211"/>
      <c r="C185" s="212"/>
      <c r="D185" s="88">
        <f>SUM(D184:D184)</f>
        <v>0</v>
      </c>
      <c r="E185" s="90"/>
    </row>
    <row r="186" spans="1:5" ht="12.75" customHeight="1">
      <c r="A186" s="213" t="s">
        <v>167</v>
      </c>
      <c r="B186" s="214"/>
      <c r="C186" s="214"/>
      <c r="D186" s="215"/>
      <c r="E186" s="90"/>
    </row>
    <row r="187" spans="1:5">
      <c r="A187" s="93">
        <v>1</v>
      </c>
      <c r="B187" s="57" t="s">
        <v>51</v>
      </c>
      <c r="C187" s="120"/>
      <c r="D187" s="100"/>
    </row>
    <row r="188" spans="1:5" ht="12.75" customHeight="1">
      <c r="A188" s="210" t="s">
        <v>18</v>
      </c>
      <c r="B188" s="211"/>
      <c r="C188" s="212"/>
      <c r="D188" s="88">
        <f>SUM(D187:D187)</f>
        <v>0</v>
      </c>
      <c r="E188" s="90"/>
    </row>
    <row r="189" spans="1:5" ht="12.75" customHeight="1">
      <c r="A189" s="213" t="s">
        <v>177</v>
      </c>
      <c r="B189" s="214"/>
      <c r="C189" s="214"/>
      <c r="D189" s="215"/>
      <c r="E189" s="90"/>
    </row>
    <row r="190" spans="1:5">
      <c r="A190" s="93"/>
      <c r="B190" s="57" t="s">
        <v>51</v>
      </c>
      <c r="C190" s="120"/>
      <c r="D190" s="100"/>
    </row>
    <row r="191" spans="1:5" ht="12.75" customHeight="1">
      <c r="A191" s="201" t="s">
        <v>18</v>
      </c>
      <c r="B191" s="202"/>
      <c r="C191" s="203"/>
      <c r="D191" s="88">
        <f>SUM(D190:D190)</f>
        <v>0</v>
      </c>
    </row>
    <row r="192" spans="1:5" ht="14.25" customHeight="1">
      <c r="A192" s="204" t="s">
        <v>305</v>
      </c>
      <c r="B192" s="205"/>
      <c r="C192" s="205"/>
      <c r="D192" s="206"/>
      <c r="E192" s="90"/>
    </row>
    <row r="193" spans="1:8" s="70" customFormat="1">
      <c r="A193" s="51">
        <v>1</v>
      </c>
      <c r="B193" s="57" t="s">
        <v>219</v>
      </c>
      <c r="C193" s="52">
        <v>2011</v>
      </c>
      <c r="D193" s="129">
        <v>1990</v>
      </c>
    </row>
    <row r="194" spans="1:8" ht="13.5" customHeight="1">
      <c r="A194" s="201" t="s">
        <v>18</v>
      </c>
      <c r="B194" s="202"/>
      <c r="C194" s="203"/>
      <c r="D194" s="88">
        <f>SUM(D193:D193)</f>
        <v>1990</v>
      </c>
      <c r="E194" s="90"/>
      <c r="H194" s="101"/>
    </row>
  </sheetData>
  <sortState ref="A60:D66">
    <sortCondition ref="C60:C66"/>
  </sortState>
  <mergeCells count="54">
    <mergeCell ref="A185:C185"/>
    <mergeCell ref="A186:D186"/>
    <mergeCell ref="A188:C188"/>
    <mergeCell ref="A189:D189"/>
    <mergeCell ref="A191:C191"/>
    <mergeCell ref="A146:D146"/>
    <mergeCell ref="A149:C149"/>
    <mergeCell ref="A183:D183"/>
    <mergeCell ref="A179:C179"/>
    <mergeCell ref="A182:C182"/>
    <mergeCell ref="A176:C176"/>
    <mergeCell ref="A177:D177"/>
    <mergeCell ref="A174:D174"/>
    <mergeCell ref="A180:D180"/>
    <mergeCell ref="A170:C170"/>
    <mergeCell ref="A171:D171"/>
    <mergeCell ref="A173:C173"/>
    <mergeCell ref="A158:D158"/>
    <mergeCell ref="A5:D5"/>
    <mergeCell ref="A50:C50"/>
    <mergeCell ref="A45:C45"/>
    <mergeCell ref="A46:D46"/>
    <mergeCell ref="A51:D51"/>
    <mergeCell ref="A136:C136"/>
    <mergeCell ref="A64:C64"/>
    <mergeCell ref="A122:C122"/>
    <mergeCell ref="A123:D123"/>
    <mergeCell ref="A65:D65"/>
    <mergeCell ref="A70:C70"/>
    <mergeCell ref="A71:D71"/>
    <mergeCell ref="A78:C78"/>
    <mergeCell ref="A79:D79"/>
    <mergeCell ref="A94:C94"/>
    <mergeCell ref="A95:D95"/>
    <mergeCell ref="A103:C103"/>
    <mergeCell ref="A104:D104"/>
    <mergeCell ref="A110:C110"/>
    <mergeCell ref="A119:D119"/>
    <mergeCell ref="A194:C194"/>
    <mergeCell ref="A111:D111"/>
    <mergeCell ref="A114:C114"/>
    <mergeCell ref="A150:D150"/>
    <mergeCell ref="A153:C153"/>
    <mergeCell ref="A192:D192"/>
    <mergeCell ref="A140:D140"/>
    <mergeCell ref="A142:C142"/>
    <mergeCell ref="A143:D143"/>
    <mergeCell ref="A145:C145"/>
    <mergeCell ref="A139:C139"/>
    <mergeCell ref="A137:D137"/>
    <mergeCell ref="A134:D134"/>
    <mergeCell ref="A128:D128"/>
    <mergeCell ref="A127:C127"/>
    <mergeCell ref="A133:C133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scale="80" orientation="portrait" r:id="rId1"/>
  <headerFooter alignWithMargins="0"/>
  <rowBreaks count="2" manualBreakCount="2">
    <brk id="67" max="4" man="1"/>
    <brk id="127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5"/>
  <dimension ref="A1:T67"/>
  <sheetViews>
    <sheetView zoomScaleNormal="100" zoomScaleSheetLayoutView="80" workbookViewId="0">
      <pane ySplit="6" topLeftCell="A7" activePane="bottomLeft" state="frozen"/>
      <selection pane="bottomLeft" activeCell="O10" sqref="O10"/>
    </sheetView>
  </sheetViews>
  <sheetFormatPr defaultRowHeight="12.75"/>
  <cols>
    <col min="1" max="1" width="4.85546875" style="8" customWidth="1"/>
    <col min="2" max="2" width="4.5703125" style="8" customWidth="1"/>
    <col min="3" max="3" width="16.7109375" style="8" customWidth="1"/>
    <col min="4" max="4" width="12.42578125" style="9" customWidth="1"/>
    <col min="5" max="5" width="24.42578125" style="8" customWidth="1"/>
    <col min="6" max="6" width="19" style="8" customWidth="1"/>
    <col min="7" max="7" width="11.42578125" style="10" customWidth="1"/>
    <col min="8" max="8" width="17.42578125" style="8" customWidth="1"/>
    <col min="9" max="9" width="12" style="8" customWidth="1"/>
    <col min="10" max="10" width="12.5703125" style="8" customWidth="1"/>
    <col min="11" max="12" width="12" style="8" customWidth="1"/>
    <col min="13" max="13" width="12.42578125" style="8" customWidth="1"/>
    <col min="14" max="14" width="10" style="8" customWidth="1"/>
    <col min="15" max="15" width="11.5703125" style="8" customWidth="1"/>
    <col min="16" max="17" width="11.7109375" style="8" customWidth="1"/>
    <col min="18" max="18" width="12.140625" style="8" customWidth="1"/>
    <col min="19" max="16384" width="9.140625" style="8"/>
  </cols>
  <sheetData>
    <row r="1" spans="2:20" s="2" customFormat="1" ht="14.25">
      <c r="B1" s="1"/>
      <c r="D1" s="3"/>
      <c r="G1" s="4"/>
      <c r="R1" s="5" t="s">
        <v>21</v>
      </c>
    </row>
    <row r="2" spans="2:20" s="2" customFormat="1">
      <c r="B2" s="1"/>
      <c r="D2" s="3"/>
      <c r="G2" s="4"/>
    </row>
    <row r="3" spans="2:20" s="2" customFormat="1" ht="15.75">
      <c r="B3" s="236" t="s">
        <v>15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</row>
    <row r="4" spans="2:20" s="2" customFormat="1" ht="12.75" customHeight="1">
      <c r="B4" s="237" t="s">
        <v>5</v>
      </c>
      <c r="C4" s="237" t="s">
        <v>6</v>
      </c>
      <c r="D4" s="237" t="s">
        <v>22</v>
      </c>
      <c r="E4" s="237" t="s">
        <v>7</v>
      </c>
      <c r="F4" s="6"/>
      <c r="G4" s="237" t="s">
        <v>9</v>
      </c>
      <c r="H4" s="237" t="s">
        <v>25</v>
      </c>
      <c r="I4" s="237" t="s">
        <v>10</v>
      </c>
      <c r="J4" s="237" t="s">
        <v>36</v>
      </c>
      <c r="K4" s="237" t="s">
        <v>38</v>
      </c>
      <c r="L4" s="238" t="s">
        <v>37</v>
      </c>
      <c r="M4" s="237" t="s">
        <v>23</v>
      </c>
      <c r="N4" s="237" t="s">
        <v>24</v>
      </c>
      <c r="O4" s="237" t="s">
        <v>32</v>
      </c>
      <c r="P4" s="237"/>
      <c r="Q4" s="237" t="s">
        <v>33</v>
      </c>
      <c r="R4" s="237"/>
    </row>
    <row r="5" spans="2:20" s="2" customFormat="1" ht="20.25" customHeight="1">
      <c r="B5" s="237"/>
      <c r="C5" s="237"/>
      <c r="D5" s="237"/>
      <c r="E5" s="237"/>
      <c r="F5" s="6" t="s">
        <v>8</v>
      </c>
      <c r="G5" s="237"/>
      <c r="H5" s="237"/>
      <c r="I5" s="237"/>
      <c r="J5" s="237"/>
      <c r="K5" s="237"/>
      <c r="L5" s="238"/>
      <c r="M5" s="237"/>
      <c r="N5" s="237"/>
      <c r="O5" s="237"/>
      <c r="P5" s="237"/>
      <c r="Q5" s="237"/>
      <c r="R5" s="237"/>
      <c r="S5" s="7"/>
      <c r="T5" s="7"/>
    </row>
    <row r="6" spans="2:20" s="2" customFormat="1" ht="13.5" customHeight="1">
      <c r="B6" s="237"/>
      <c r="C6" s="237"/>
      <c r="D6" s="237"/>
      <c r="E6" s="237"/>
      <c r="F6" s="6"/>
      <c r="G6" s="237"/>
      <c r="H6" s="237"/>
      <c r="I6" s="237"/>
      <c r="J6" s="237"/>
      <c r="K6" s="237"/>
      <c r="L6" s="238"/>
      <c r="M6" s="237"/>
      <c r="N6" s="237"/>
      <c r="O6" s="6" t="s">
        <v>12</v>
      </c>
      <c r="P6" s="6" t="s">
        <v>13</v>
      </c>
      <c r="Q6" s="45" t="s">
        <v>12</v>
      </c>
      <c r="R6" s="45" t="s">
        <v>13</v>
      </c>
      <c r="S6" s="7"/>
      <c r="T6" s="7"/>
    </row>
    <row r="7" spans="2:20" s="2" customFormat="1" ht="12.75" customHeight="1">
      <c r="B7" s="231" t="s">
        <v>65</v>
      </c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4"/>
      <c r="S7" s="7"/>
      <c r="T7" s="7"/>
    </row>
    <row r="8" spans="2:20" ht="38.25">
      <c r="B8" s="51">
        <v>1</v>
      </c>
      <c r="C8" s="49" t="s">
        <v>102</v>
      </c>
      <c r="D8" s="142" t="s">
        <v>106</v>
      </c>
      <c r="E8" s="51">
        <v>15110</v>
      </c>
      <c r="F8" s="51"/>
      <c r="G8" s="49" t="s">
        <v>111</v>
      </c>
      <c r="H8" s="50" t="s">
        <v>63</v>
      </c>
      <c r="I8" s="51">
        <v>11100</v>
      </c>
      <c r="J8" s="51"/>
      <c r="K8" s="71"/>
      <c r="L8" s="72"/>
      <c r="M8" s="49" t="s">
        <v>224</v>
      </c>
      <c r="N8" s="51">
        <v>1987</v>
      </c>
      <c r="O8" s="73" t="s">
        <v>244</v>
      </c>
      <c r="P8" s="76" t="s">
        <v>245</v>
      </c>
      <c r="Q8" s="39"/>
      <c r="R8" s="39"/>
    </row>
    <row r="9" spans="2:20" ht="38.25">
      <c r="B9" s="50">
        <v>2</v>
      </c>
      <c r="C9" s="141" t="s">
        <v>103</v>
      </c>
      <c r="D9" s="141" t="s">
        <v>107</v>
      </c>
      <c r="E9" s="141" t="s">
        <v>225</v>
      </c>
      <c r="F9" s="50"/>
      <c r="G9" s="141" t="s">
        <v>112</v>
      </c>
      <c r="H9" s="50" t="s">
        <v>63</v>
      </c>
      <c r="I9" s="50">
        <v>2417</v>
      </c>
      <c r="J9" s="50"/>
      <c r="K9" s="74"/>
      <c r="L9" s="50"/>
      <c r="M9" s="141" t="s">
        <v>226</v>
      </c>
      <c r="N9" s="50">
        <v>2003</v>
      </c>
      <c r="O9" s="75" t="s">
        <v>246</v>
      </c>
      <c r="P9" s="77" t="s">
        <v>247</v>
      </c>
      <c r="Q9" s="39"/>
      <c r="R9" s="39"/>
    </row>
    <row r="10" spans="2:20" ht="38.25">
      <c r="B10" s="51">
        <v>3</v>
      </c>
      <c r="C10" s="141" t="s">
        <v>104</v>
      </c>
      <c r="D10" s="141" t="s">
        <v>227</v>
      </c>
      <c r="E10" s="141" t="s">
        <v>228</v>
      </c>
      <c r="F10" s="50"/>
      <c r="G10" s="141" t="s">
        <v>113</v>
      </c>
      <c r="H10" s="50" t="s">
        <v>63</v>
      </c>
      <c r="I10" s="50">
        <v>7146</v>
      </c>
      <c r="J10" s="50"/>
      <c r="K10" s="74"/>
      <c r="L10" s="50"/>
      <c r="M10" s="141" t="s">
        <v>229</v>
      </c>
      <c r="N10" s="50">
        <v>2008</v>
      </c>
      <c r="O10" s="75" t="s">
        <v>255</v>
      </c>
      <c r="P10" s="77" t="s">
        <v>248</v>
      </c>
      <c r="Q10" s="39"/>
      <c r="R10" s="39"/>
    </row>
    <row r="11" spans="2:20" ht="38.25">
      <c r="B11" s="50">
        <v>4</v>
      </c>
      <c r="C11" s="141" t="s">
        <v>50</v>
      </c>
      <c r="D11" s="50">
        <v>266</v>
      </c>
      <c r="E11" s="50">
        <v>641405</v>
      </c>
      <c r="F11" s="50"/>
      <c r="G11" s="141" t="s">
        <v>114</v>
      </c>
      <c r="H11" s="50" t="s">
        <v>63</v>
      </c>
      <c r="I11" s="50">
        <v>6842</v>
      </c>
      <c r="J11" s="50"/>
      <c r="K11" s="74"/>
      <c r="L11" s="50"/>
      <c r="M11" s="141" t="s">
        <v>230</v>
      </c>
      <c r="N11" s="50">
        <v>1976</v>
      </c>
      <c r="O11" s="75" t="s">
        <v>249</v>
      </c>
      <c r="P11" s="77" t="s">
        <v>250</v>
      </c>
      <c r="Q11" s="39"/>
      <c r="R11" s="39"/>
    </row>
    <row r="12" spans="2:20" ht="38.25">
      <c r="B12" s="51">
        <v>5</v>
      </c>
      <c r="C12" s="141" t="s">
        <v>50</v>
      </c>
      <c r="D12" s="50">
        <v>200</v>
      </c>
      <c r="E12" s="50">
        <v>40995</v>
      </c>
      <c r="F12" s="50"/>
      <c r="G12" s="141" t="s">
        <v>115</v>
      </c>
      <c r="H12" s="50" t="s">
        <v>63</v>
      </c>
      <c r="I12" s="50">
        <v>6230</v>
      </c>
      <c r="J12" s="50"/>
      <c r="K12" s="74"/>
      <c r="L12" s="50"/>
      <c r="M12" s="141" t="s">
        <v>231</v>
      </c>
      <c r="N12" s="50">
        <v>1984</v>
      </c>
      <c r="O12" s="75" t="s">
        <v>249</v>
      </c>
      <c r="P12" s="77" t="s">
        <v>250</v>
      </c>
      <c r="Q12" s="39"/>
      <c r="R12" s="39"/>
    </row>
    <row r="13" spans="2:20" ht="38.25">
      <c r="B13" s="50">
        <v>6</v>
      </c>
      <c r="C13" s="141" t="s">
        <v>233</v>
      </c>
      <c r="D13" s="50">
        <v>750</v>
      </c>
      <c r="E13" s="141" t="s">
        <v>234</v>
      </c>
      <c r="F13" s="50"/>
      <c r="G13" s="141" t="s">
        <v>232</v>
      </c>
      <c r="H13" s="50" t="s">
        <v>63</v>
      </c>
      <c r="I13" s="141" t="s">
        <v>121</v>
      </c>
      <c r="J13" s="50"/>
      <c r="K13" s="74"/>
      <c r="L13" s="74"/>
      <c r="M13" s="50">
        <v>540</v>
      </c>
      <c r="N13" s="50">
        <v>2011</v>
      </c>
      <c r="O13" s="165" t="s">
        <v>251</v>
      </c>
      <c r="P13" s="77" t="s">
        <v>252</v>
      </c>
      <c r="Q13" s="39"/>
      <c r="R13" s="39"/>
    </row>
    <row r="14" spans="2:20" ht="38.25">
      <c r="B14" s="51">
        <v>7</v>
      </c>
      <c r="C14" s="141" t="s">
        <v>50</v>
      </c>
      <c r="D14" s="50">
        <v>244</v>
      </c>
      <c r="E14" s="164" t="s">
        <v>235</v>
      </c>
      <c r="F14" s="50"/>
      <c r="G14" s="141" t="s">
        <v>116</v>
      </c>
      <c r="H14" s="50" t="s">
        <v>63</v>
      </c>
      <c r="I14" s="50">
        <v>6230</v>
      </c>
      <c r="J14" s="50"/>
      <c r="K14" s="74"/>
      <c r="L14" s="74"/>
      <c r="M14" s="141" t="s">
        <v>236</v>
      </c>
      <c r="N14" s="50">
        <v>1979</v>
      </c>
      <c r="O14" s="75" t="s">
        <v>253</v>
      </c>
      <c r="P14" s="75" t="s">
        <v>254</v>
      </c>
      <c r="Q14" s="39"/>
      <c r="R14" s="39"/>
    </row>
    <row r="15" spans="2:20" ht="38.25">
      <c r="B15" s="50">
        <v>8</v>
      </c>
      <c r="C15" s="141" t="s">
        <v>64</v>
      </c>
      <c r="D15" s="141" t="s">
        <v>108</v>
      </c>
      <c r="E15" s="50">
        <v>247141</v>
      </c>
      <c r="F15" s="50"/>
      <c r="G15" s="141" t="s">
        <v>117</v>
      </c>
      <c r="H15" s="50" t="s">
        <v>63</v>
      </c>
      <c r="I15" s="50">
        <v>2120</v>
      </c>
      <c r="J15" s="50"/>
      <c r="K15" s="74"/>
      <c r="L15" s="50"/>
      <c r="M15" s="141" t="s">
        <v>237</v>
      </c>
      <c r="N15" s="50">
        <v>1976</v>
      </c>
      <c r="O15" s="75" t="s">
        <v>253</v>
      </c>
      <c r="P15" s="75" t="s">
        <v>254</v>
      </c>
      <c r="Q15" s="39"/>
      <c r="R15" s="39"/>
    </row>
    <row r="16" spans="2:20" ht="38.25">
      <c r="B16" s="51">
        <v>9</v>
      </c>
      <c r="C16" s="141" t="s">
        <v>102</v>
      </c>
      <c r="D16" s="141" t="s">
        <v>109</v>
      </c>
      <c r="E16" s="164" t="s">
        <v>238</v>
      </c>
      <c r="F16" s="50"/>
      <c r="G16" s="141" t="s">
        <v>118</v>
      </c>
      <c r="H16" s="50" t="s">
        <v>63</v>
      </c>
      <c r="I16" s="50">
        <v>11100</v>
      </c>
      <c r="J16" s="50"/>
      <c r="K16" s="74"/>
      <c r="L16" s="50"/>
      <c r="M16" s="141" t="s">
        <v>239</v>
      </c>
      <c r="N16" s="50">
        <v>1983</v>
      </c>
      <c r="O16" s="75" t="s">
        <v>253</v>
      </c>
      <c r="P16" s="75" t="s">
        <v>254</v>
      </c>
      <c r="Q16" s="39"/>
      <c r="R16" s="39"/>
    </row>
    <row r="17" spans="2:20" ht="38.25">
      <c r="B17" s="50">
        <v>10</v>
      </c>
      <c r="C17" s="141" t="s">
        <v>64</v>
      </c>
      <c r="D17" s="141" t="s">
        <v>110</v>
      </c>
      <c r="E17" s="50">
        <v>494672</v>
      </c>
      <c r="F17" s="50"/>
      <c r="G17" s="141" t="s">
        <v>119</v>
      </c>
      <c r="H17" s="50" t="s">
        <v>63</v>
      </c>
      <c r="I17" s="50">
        <v>2120</v>
      </c>
      <c r="J17" s="50"/>
      <c r="K17" s="74"/>
      <c r="L17" s="74"/>
      <c r="M17" s="141" t="s">
        <v>240</v>
      </c>
      <c r="N17" s="50">
        <v>1988</v>
      </c>
      <c r="O17" s="75" t="s">
        <v>256</v>
      </c>
      <c r="P17" s="75" t="s">
        <v>257</v>
      </c>
      <c r="Q17" s="39"/>
      <c r="R17" s="39"/>
    </row>
    <row r="18" spans="2:20" ht="38.25">
      <c r="B18" s="51">
        <v>11</v>
      </c>
      <c r="C18" s="141" t="s">
        <v>105</v>
      </c>
      <c r="D18" s="141" t="s">
        <v>242</v>
      </c>
      <c r="E18" s="141" t="s">
        <v>241</v>
      </c>
      <c r="F18" s="50"/>
      <c r="G18" s="141" t="s">
        <v>120</v>
      </c>
      <c r="H18" s="50" t="s">
        <v>63</v>
      </c>
      <c r="I18" s="50">
        <v>2446</v>
      </c>
      <c r="J18" s="50"/>
      <c r="K18" s="74"/>
      <c r="L18" s="74"/>
      <c r="M18" s="141" t="s">
        <v>243</v>
      </c>
      <c r="N18" s="50">
        <v>1996</v>
      </c>
      <c r="O18" s="137" t="s">
        <v>258</v>
      </c>
      <c r="P18" s="137" t="s">
        <v>259</v>
      </c>
      <c r="Q18" s="39"/>
      <c r="R18" s="39"/>
    </row>
    <row r="19" spans="2:20">
      <c r="B19" s="232" t="s">
        <v>133</v>
      </c>
      <c r="C19" s="233"/>
      <c r="D19" s="233"/>
      <c r="E19" s="233"/>
      <c r="F19" s="233"/>
      <c r="G19" s="233"/>
      <c r="H19" s="233"/>
      <c r="I19" s="233"/>
      <c r="J19" s="233"/>
      <c r="K19" s="233"/>
      <c r="L19" s="233"/>
      <c r="M19" s="233"/>
      <c r="N19" s="233"/>
      <c r="O19" s="233"/>
      <c r="P19" s="233"/>
      <c r="Q19" s="233"/>
      <c r="R19" s="233"/>
    </row>
    <row r="20" spans="2:20" s="153" customFormat="1" ht="38.25">
      <c r="B20" s="151">
        <v>1</v>
      </c>
      <c r="C20" s="151" t="s">
        <v>187</v>
      </c>
      <c r="D20" s="152" t="s">
        <v>188</v>
      </c>
      <c r="E20" s="151" t="s">
        <v>189</v>
      </c>
      <c r="F20" s="151"/>
      <c r="G20" s="151" t="s">
        <v>190</v>
      </c>
      <c r="H20" s="151" t="s">
        <v>191</v>
      </c>
      <c r="I20" s="151">
        <v>6540</v>
      </c>
      <c r="J20" s="151"/>
      <c r="K20" s="151"/>
      <c r="L20" s="151"/>
      <c r="M20" s="151">
        <v>39</v>
      </c>
      <c r="N20" s="151">
        <v>2001</v>
      </c>
      <c r="O20" s="166" t="s">
        <v>260</v>
      </c>
      <c r="P20" s="166" t="s">
        <v>261</v>
      </c>
      <c r="Q20" s="151"/>
      <c r="R20" s="151"/>
    </row>
    <row r="21" spans="2:20">
      <c r="B21" s="231" t="s">
        <v>140</v>
      </c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4"/>
    </row>
    <row r="22" spans="2:20" s="2" customFormat="1" ht="27" customHeight="1">
      <c r="B22" s="39"/>
      <c r="C22" s="39" t="s">
        <v>51</v>
      </c>
      <c r="D22" s="40"/>
      <c r="E22" s="39"/>
      <c r="F22" s="39"/>
      <c r="G22" s="41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7"/>
      <c r="T22" s="7"/>
    </row>
    <row r="23" spans="2:20">
      <c r="B23" s="231" t="s">
        <v>147</v>
      </c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</row>
    <row r="24" spans="2:20" s="2" customFormat="1" ht="27" customHeight="1">
      <c r="B24" s="39"/>
      <c r="C24" s="39" t="s">
        <v>51</v>
      </c>
      <c r="D24" s="40"/>
      <c r="E24" s="39"/>
      <c r="F24" s="39"/>
      <c r="G24" s="41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7"/>
      <c r="T24" s="7"/>
    </row>
    <row r="25" spans="2:20">
      <c r="B25" s="231" t="s">
        <v>151</v>
      </c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</row>
    <row r="26" spans="2:20" s="2" customFormat="1" ht="27" customHeight="1">
      <c r="B26" s="39"/>
      <c r="C26" s="39" t="s">
        <v>51</v>
      </c>
      <c r="D26" s="40"/>
      <c r="E26" s="39"/>
      <c r="F26" s="39"/>
      <c r="G26" s="41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7"/>
      <c r="T26" s="7"/>
    </row>
    <row r="27" spans="2:20">
      <c r="B27" s="232" t="s">
        <v>154</v>
      </c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</row>
    <row r="28" spans="2:20" ht="27" customHeight="1">
      <c r="B28" s="39"/>
      <c r="C28" s="39" t="s">
        <v>51</v>
      </c>
      <c r="D28" s="40"/>
      <c r="E28" s="39"/>
      <c r="F28" s="39"/>
      <c r="G28" s="41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43"/>
    </row>
    <row r="29" spans="2:20">
      <c r="B29" s="231" t="s">
        <v>167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4"/>
    </row>
    <row r="30" spans="2:20" s="2" customFormat="1" ht="27" customHeight="1">
      <c r="B30" s="39"/>
      <c r="C30" s="39" t="s">
        <v>51</v>
      </c>
      <c r="D30" s="40"/>
      <c r="E30" s="39"/>
      <c r="F30" s="39"/>
      <c r="G30" s="41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7"/>
      <c r="T30" s="7"/>
    </row>
    <row r="31" spans="2:20">
      <c r="B31" s="231" t="s">
        <v>177</v>
      </c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</row>
    <row r="32" spans="2:20" s="2" customFormat="1" ht="27" customHeight="1">
      <c r="B32" s="39"/>
      <c r="C32" s="39" t="s">
        <v>51</v>
      </c>
      <c r="D32" s="40"/>
      <c r="E32" s="39"/>
      <c r="F32" s="39"/>
      <c r="G32" s="41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7"/>
      <c r="T32" s="7"/>
    </row>
    <row r="33" spans="2:20">
      <c r="B33" s="231" t="s">
        <v>305</v>
      </c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</row>
    <row r="34" spans="2:20" s="2" customFormat="1" ht="27" customHeight="1">
      <c r="B34" s="39"/>
      <c r="C34" s="39" t="s">
        <v>51</v>
      </c>
      <c r="D34" s="40"/>
      <c r="E34" s="39"/>
      <c r="F34" s="39"/>
      <c r="G34" s="41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7"/>
      <c r="T34" s="7"/>
    </row>
    <row r="64" spans="1:1">
      <c r="A64" s="235"/>
    </row>
    <row r="65" spans="1:1">
      <c r="A65" s="235"/>
    </row>
    <row r="66" spans="1:1">
      <c r="A66" s="235"/>
    </row>
    <row r="67" spans="1:1">
      <c r="A67" s="235"/>
    </row>
  </sheetData>
  <mergeCells count="25">
    <mergeCell ref="A64:A67"/>
    <mergeCell ref="B3:R3"/>
    <mergeCell ref="M4:M6"/>
    <mergeCell ref="N4:N6"/>
    <mergeCell ref="O4:P5"/>
    <mergeCell ref="Q4:R5"/>
    <mergeCell ref="C4:C6"/>
    <mergeCell ref="K4:K6"/>
    <mergeCell ref="I4:I6"/>
    <mergeCell ref="B4:B6"/>
    <mergeCell ref="J4:J6"/>
    <mergeCell ref="L4:L6"/>
    <mergeCell ref="E4:E6"/>
    <mergeCell ref="D4:D6"/>
    <mergeCell ref="G4:G6"/>
    <mergeCell ref="H4:H6"/>
    <mergeCell ref="B33:R33"/>
    <mergeCell ref="B27:R27"/>
    <mergeCell ref="B29:R29"/>
    <mergeCell ref="B31:R31"/>
    <mergeCell ref="B7:R7"/>
    <mergeCell ref="B21:R21"/>
    <mergeCell ref="B23:R23"/>
    <mergeCell ref="B25:R25"/>
    <mergeCell ref="B19:R19"/>
  </mergeCells>
  <phoneticPr fontId="0" type="noConversion"/>
  <pageMargins left="0.51181102362204722" right="0.47244094488188981" top="0.9055118110236221" bottom="0.55118110236220474" header="0.51181102362204722" footer="0.23622047244094491"/>
  <pageSetup paperSize="9" scale="5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6"/>
  <dimension ref="A1:I52"/>
  <sheetViews>
    <sheetView zoomScaleNormal="100" zoomScaleSheetLayoutView="100" workbookViewId="0">
      <selection activeCell="C36" sqref="C36"/>
    </sheetView>
  </sheetViews>
  <sheetFormatPr defaultRowHeight="12.75"/>
  <cols>
    <col min="1" max="1" width="9.42578125" style="11" customWidth="1"/>
    <col min="2" max="2" width="14" style="11" customWidth="1"/>
    <col min="3" max="3" width="15.7109375" style="148" customWidth="1"/>
    <col min="4" max="4" width="38.28515625" style="15" customWidth="1"/>
    <col min="5" max="5" width="18" style="15" customWidth="1"/>
    <col min="6" max="16384" width="9.140625" style="11"/>
  </cols>
  <sheetData>
    <row r="1" spans="1:9">
      <c r="D1" s="12" t="s">
        <v>27</v>
      </c>
      <c r="E1" s="12"/>
    </row>
    <row r="2" spans="1:9">
      <c r="A2" s="13"/>
      <c r="B2" s="13"/>
      <c r="C2" s="149"/>
      <c r="D2" s="14"/>
      <c r="E2" s="14"/>
      <c r="F2" s="13"/>
      <c r="G2" s="13"/>
      <c r="H2" s="13"/>
      <c r="I2" s="13"/>
    </row>
    <row r="3" spans="1:9" ht="21.75" customHeight="1">
      <c r="A3" s="240" t="s">
        <v>31</v>
      </c>
      <c r="B3" s="240"/>
      <c r="C3" s="240"/>
      <c r="D3" s="240"/>
      <c r="E3" s="22"/>
      <c r="F3" s="13"/>
      <c r="G3" s="13"/>
      <c r="H3" s="13"/>
      <c r="I3" s="13"/>
    </row>
    <row r="4" spans="1:9" ht="38.25">
      <c r="A4" s="28" t="s">
        <v>11</v>
      </c>
      <c r="B4" s="28" t="s">
        <v>16</v>
      </c>
      <c r="C4" s="146" t="s">
        <v>17</v>
      </c>
      <c r="D4" s="28" t="s">
        <v>26</v>
      </c>
      <c r="E4" s="23"/>
      <c r="F4" s="13"/>
      <c r="G4" s="13"/>
      <c r="H4" s="13"/>
      <c r="I4" s="13"/>
    </row>
    <row r="5" spans="1:9" ht="51" customHeight="1">
      <c r="A5" s="126">
        <v>2013</v>
      </c>
      <c r="B5" s="126" t="s">
        <v>216</v>
      </c>
      <c r="C5" s="126" t="s">
        <v>216</v>
      </c>
      <c r="D5" s="126" t="s">
        <v>216</v>
      </c>
      <c r="E5" s="23"/>
      <c r="F5" s="13"/>
      <c r="G5" s="13"/>
      <c r="H5" s="13"/>
      <c r="I5" s="13"/>
    </row>
    <row r="6" spans="1:9" ht="51" customHeight="1">
      <c r="A6" s="126">
        <v>2012</v>
      </c>
      <c r="B6" s="126" t="s">
        <v>216</v>
      </c>
      <c r="C6" s="126" t="s">
        <v>216</v>
      </c>
      <c r="D6" s="126" t="s">
        <v>216</v>
      </c>
      <c r="E6" s="23"/>
      <c r="F6" s="13"/>
      <c r="G6" s="13"/>
      <c r="H6" s="13"/>
      <c r="I6" s="13"/>
    </row>
    <row r="7" spans="1:9" ht="51" customHeight="1">
      <c r="A7" s="126">
        <v>2011</v>
      </c>
      <c r="B7" s="126">
        <v>1</v>
      </c>
      <c r="C7" s="150">
        <v>2858.44</v>
      </c>
      <c r="D7" s="126" t="s">
        <v>186</v>
      </c>
      <c r="E7" s="23"/>
      <c r="F7" s="13"/>
      <c r="G7" s="13"/>
      <c r="H7" s="13"/>
      <c r="I7" s="13"/>
    </row>
    <row r="8" spans="1:9" ht="51" customHeight="1">
      <c r="A8" s="126">
        <v>2010</v>
      </c>
      <c r="B8" s="126" t="s">
        <v>216</v>
      </c>
      <c r="C8" s="126" t="s">
        <v>216</v>
      </c>
      <c r="D8" s="126" t="s">
        <v>216</v>
      </c>
      <c r="E8" s="16"/>
      <c r="F8" s="13"/>
      <c r="G8" s="13"/>
      <c r="H8" s="13"/>
      <c r="I8" s="13"/>
    </row>
    <row r="9" spans="1:9" ht="12.75" customHeight="1">
      <c r="A9" s="17"/>
      <c r="B9" s="16"/>
      <c r="C9" s="147"/>
      <c r="D9" s="18"/>
      <c r="E9" s="11"/>
      <c r="F9" s="13"/>
      <c r="G9" s="13"/>
      <c r="H9" s="13"/>
      <c r="I9" s="13"/>
    </row>
    <row r="10" spans="1:9" ht="12.75" customHeight="1">
      <c r="A10" s="17"/>
      <c r="B10" s="16"/>
      <c r="C10" s="147"/>
      <c r="D10" s="18"/>
      <c r="E10" s="11"/>
      <c r="F10" s="13"/>
      <c r="G10" s="13"/>
      <c r="H10" s="13"/>
      <c r="I10" s="13"/>
    </row>
    <row r="11" spans="1:9" ht="12.75" customHeight="1">
      <c r="A11" s="17"/>
      <c r="B11" s="16"/>
      <c r="C11" s="147"/>
      <c r="D11" s="18"/>
      <c r="E11" s="11"/>
      <c r="F11" s="13"/>
      <c r="G11" s="13"/>
      <c r="H11" s="13"/>
      <c r="I11" s="13"/>
    </row>
    <row r="12" spans="1:9" ht="12.75" customHeight="1">
      <c r="A12" s="17"/>
      <c r="B12" s="16"/>
      <c r="C12" s="147"/>
      <c r="D12" s="18"/>
      <c r="E12" s="18"/>
      <c r="F12" s="13"/>
      <c r="G12" s="13"/>
      <c r="H12" s="13"/>
      <c r="I12" s="13"/>
    </row>
    <row r="13" spans="1:9" ht="12.75" customHeight="1">
      <c r="A13" s="17"/>
      <c r="B13" s="16"/>
      <c r="C13" s="147"/>
      <c r="D13" s="18"/>
      <c r="E13" s="18"/>
      <c r="F13" s="13"/>
      <c r="G13" s="13"/>
      <c r="H13" s="13"/>
      <c r="I13" s="13"/>
    </row>
    <row r="14" spans="1:9" ht="12.75" customHeight="1">
      <c r="A14" s="17"/>
      <c r="B14" s="16"/>
      <c r="C14" s="147"/>
      <c r="D14" s="18"/>
      <c r="E14" s="18"/>
      <c r="F14" s="13"/>
      <c r="G14" s="13"/>
      <c r="H14" s="13"/>
      <c r="I14" s="13"/>
    </row>
    <row r="15" spans="1:9" ht="12.75" customHeight="1">
      <c r="A15" s="17"/>
      <c r="B15" s="16"/>
      <c r="C15" s="147"/>
      <c r="D15" s="18"/>
      <c r="E15" s="18"/>
      <c r="F15" s="13"/>
      <c r="G15" s="13"/>
      <c r="H15" s="13"/>
      <c r="I15" s="13"/>
    </row>
    <row r="16" spans="1:9" ht="12.75" customHeight="1">
      <c r="A16" s="17"/>
      <c r="B16" s="16"/>
      <c r="C16" s="147"/>
      <c r="D16" s="18"/>
      <c r="E16" s="18"/>
      <c r="F16" s="13"/>
      <c r="G16" s="13"/>
      <c r="H16" s="13"/>
      <c r="I16" s="13"/>
    </row>
    <row r="17" spans="1:9" ht="12.75" customHeight="1">
      <c r="A17" s="17"/>
      <c r="B17" s="16"/>
      <c r="C17" s="147"/>
      <c r="D17" s="18"/>
      <c r="E17" s="18"/>
      <c r="F17" s="13"/>
      <c r="G17" s="13"/>
      <c r="H17" s="13"/>
      <c r="I17" s="13"/>
    </row>
    <row r="18" spans="1:9" ht="12.75" customHeight="1">
      <c r="A18" s="17"/>
      <c r="B18" s="16"/>
      <c r="C18" s="147"/>
      <c r="D18" s="18"/>
      <c r="E18" s="18"/>
      <c r="F18" s="13"/>
      <c r="G18" s="13"/>
      <c r="H18" s="13"/>
      <c r="I18" s="13"/>
    </row>
    <row r="19" spans="1:9" ht="12.75" customHeight="1">
      <c r="A19" s="17"/>
      <c r="B19" s="16"/>
      <c r="C19" s="147"/>
      <c r="D19" s="18"/>
      <c r="E19" s="18"/>
      <c r="F19" s="13"/>
      <c r="G19" s="13"/>
      <c r="H19" s="13"/>
      <c r="I19" s="13"/>
    </row>
    <row r="20" spans="1:9" ht="12.75" customHeight="1">
      <c r="A20" s="17"/>
      <c r="B20" s="16"/>
      <c r="C20" s="147"/>
      <c r="D20" s="18"/>
      <c r="E20" s="18"/>
      <c r="F20" s="13"/>
      <c r="G20" s="13"/>
      <c r="H20" s="13"/>
      <c r="I20" s="13"/>
    </row>
    <row r="21" spans="1:9" ht="12.75" customHeight="1">
      <c r="A21" s="17"/>
      <c r="B21" s="16"/>
      <c r="C21" s="147"/>
      <c r="D21" s="18"/>
      <c r="E21" s="18"/>
      <c r="F21" s="13"/>
      <c r="G21" s="13"/>
      <c r="H21" s="13"/>
      <c r="I21" s="13"/>
    </row>
    <row r="22" spans="1:9" ht="12.75" customHeight="1">
      <c r="A22" s="17"/>
      <c r="B22" s="16"/>
      <c r="C22" s="147"/>
      <c r="D22" s="18"/>
      <c r="E22" s="18"/>
      <c r="F22" s="13"/>
      <c r="G22" s="13"/>
      <c r="H22" s="13"/>
      <c r="I22" s="13"/>
    </row>
    <row r="23" spans="1:9" ht="12.75" customHeight="1">
      <c r="A23" s="17"/>
      <c r="B23" s="16"/>
      <c r="C23" s="147"/>
      <c r="D23" s="18"/>
      <c r="E23" s="18"/>
      <c r="F23" s="13"/>
      <c r="G23" s="13"/>
      <c r="H23" s="13"/>
      <c r="I23" s="13"/>
    </row>
    <row r="24" spans="1:9" ht="12.75" customHeight="1">
      <c r="A24" s="17"/>
      <c r="B24" s="16"/>
      <c r="C24" s="147"/>
      <c r="D24" s="18"/>
      <c r="E24" s="18"/>
      <c r="F24" s="13"/>
      <c r="G24" s="13"/>
      <c r="H24" s="13"/>
      <c r="I24" s="13"/>
    </row>
    <row r="25" spans="1:9" ht="12.75" customHeight="1">
      <c r="A25" s="17"/>
      <c r="B25" s="16"/>
      <c r="C25" s="147"/>
      <c r="D25" s="18"/>
      <c r="E25" s="18"/>
      <c r="F25" s="13"/>
      <c r="G25" s="13"/>
      <c r="H25" s="13"/>
      <c r="I25" s="13"/>
    </row>
    <row r="26" spans="1:9" ht="12.75" customHeight="1">
      <c r="A26" s="17"/>
      <c r="B26" s="16"/>
      <c r="C26" s="147"/>
      <c r="D26" s="18"/>
      <c r="E26" s="18"/>
      <c r="F26" s="13"/>
      <c r="G26" s="13"/>
      <c r="H26" s="13"/>
      <c r="I26" s="13"/>
    </row>
    <row r="27" spans="1:9" ht="12.75" customHeight="1">
      <c r="A27" s="17"/>
      <c r="B27" s="16"/>
      <c r="C27" s="147"/>
      <c r="D27" s="18"/>
      <c r="E27" s="18"/>
      <c r="F27" s="13"/>
      <c r="G27" s="13"/>
      <c r="H27" s="13"/>
      <c r="I27" s="13"/>
    </row>
    <row r="28" spans="1:9" ht="12.75" customHeight="1">
      <c r="A28" s="17"/>
      <c r="B28" s="16"/>
      <c r="C28" s="147"/>
      <c r="D28" s="18"/>
      <c r="E28" s="18"/>
      <c r="F28" s="13"/>
      <c r="G28" s="13"/>
      <c r="H28" s="13"/>
      <c r="I28" s="13"/>
    </row>
    <row r="29" spans="1:9" ht="12.75" customHeight="1">
      <c r="A29" s="17"/>
      <c r="B29" s="16"/>
      <c r="C29" s="147"/>
      <c r="D29" s="18"/>
      <c r="E29" s="18"/>
      <c r="F29" s="13"/>
      <c r="G29" s="13"/>
      <c r="H29" s="13"/>
      <c r="I29" s="13"/>
    </row>
    <row r="30" spans="1:9" ht="12.75" customHeight="1">
      <c r="A30" s="17"/>
      <c r="B30" s="16"/>
      <c r="C30" s="147"/>
      <c r="D30" s="239"/>
      <c r="E30" s="239"/>
      <c r="F30" s="13"/>
      <c r="G30" s="13"/>
      <c r="H30" s="13"/>
      <c r="I30" s="13"/>
    </row>
    <row r="31" spans="1:9" ht="12.75" customHeight="1">
      <c r="A31" s="17"/>
      <c r="B31" s="16"/>
      <c r="C31" s="147"/>
      <c r="D31" s="239"/>
      <c r="E31" s="239"/>
      <c r="F31" s="13"/>
      <c r="G31" s="13"/>
      <c r="H31" s="13"/>
      <c r="I31" s="13"/>
    </row>
    <row r="32" spans="1:9" ht="12.75" customHeight="1">
      <c r="A32" s="17"/>
      <c r="B32" s="16"/>
      <c r="C32" s="147"/>
      <c r="D32" s="239"/>
      <c r="E32" s="239"/>
      <c r="F32" s="13"/>
      <c r="G32" s="13"/>
      <c r="H32" s="13"/>
      <c r="I32" s="13"/>
    </row>
    <row r="33" spans="1:9" ht="12.75" customHeight="1">
      <c r="A33" s="17"/>
      <c r="B33" s="16"/>
      <c r="C33" s="147"/>
      <c r="D33" s="18"/>
      <c r="E33" s="18"/>
      <c r="F33" s="13"/>
      <c r="G33" s="13"/>
      <c r="H33" s="13"/>
      <c r="I33" s="13"/>
    </row>
    <row r="34" spans="1:9" ht="12.75" customHeight="1">
      <c r="A34" s="17"/>
      <c r="B34" s="16"/>
      <c r="C34" s="147"/>
      <c r="D34" s="18"/>
      <c r="E34" s="18"/>
      <c r="F34" s="13"/>
      <c r="G34" s="13"/>
      <c r="H34" s="13"/>
      <c r="I34" s="13"/>
    </row>
    <row r="35" spans="1:9" ht="12.75" customHeight="1">
      <c r="A35" s="17"/>
      <c r="B35" s="16"/>
      <c r="C35" s="147"/>
      <c r="D35" s="18"/>
      <c r="E35" s="18"/>
      <c r="F35" s="13"/>
      <c r="G35" s="13"/>
      <c r="H35" s="13"/>
      <c r="I35" s="13"/>
    </row>
    <row r="36" spans="1:9" ht="12.75" customHeight="1">
      <c r="A36" s="17"/>
      <c r="B36" s="16"/>
      <c r="C36" s="147"/>
      <c r="D36" s="18"/>
      <c r="E36" s="18"/>
      <c r="F36" s="13"/>
      <c r="G36" s="13"/>
      <c r="H36" s="13"/>
      <c r="I36" s="13"/>
    </row>
    <row r="37" spans="1:9" ht="12.75" customHeight="1">
      <c r="A37" s="17"/>
      <c r="B37" s="16"/>
      <c r="C37" s="147"/>
      <c r="D37" s="18"/>
      <c r="E37" s="18"/>
      <c r="F37" s="13"/>
      <c r="G37" s="13"/>
      <c r="H37" s="13"/>
      <c r="I37" s="13"/>
    </row>
    <row r="38" spans="1:9" ht="12.75" customHeight="1">
      <c r="A38" s="17"/>
      <c r="B38" s="16"/>
      <c r="C38" s="147"/>
      <c r="D38" s="241"/>
      <c r="E38" s="21"/>
      <c r="F38" s="13"/>
      <c r="G38" s="13"/>
      <c r="H38" s="13"/>
      <c r="I38" s="13"/>
    </row>
    <row r="39" spans="1:9" ht="12.75" customHeight="1">
      <c r="A39" s="17"/>
      <c r="B39" s="16"/>
      <c r="C39" s="147"/>
      <c r="D39" s="241"/>
      <c r="E39" s="21"/>
      <c r="F39" s="13"/>
      <c r="G39" s="13"/>
      <c r="H39" s="13"/>
      <c r="I39" s="13"/>
    </row>
    <row r="40" spans="1:9" ht="12.75" customHeight="1">
      <c r="A40" s="17"/>
      <c r="B40" s="16"/>
      <c r="C40" s="147"/>
      <c r="D40" s="241"/>
      <c r="E40" s="21"/>
      <c r="F40" s="13"/>
      <c r="G40" s="13"/>
      <c r="H40" s="13"/>
      <c r="I40" s="13"/>
    </row>
    <row r="41" spans="1:9" ht="12.75" customHeight="1">
      <c r="A41" s="17"/>
      <c r="B41" s="16"/>
      <c r="C41" s="147"/>
      <c r="D41" s="18"/>
      <c r="E41" s="18"/>
      <c r="F41" s="13"/>
      <c r="G41" s="13"/>
      <c r="H41" s="13"/>
      <c r="I41" s="13"/>
    </row>
    <row r="42" spans="1:9" ht="12.75" customHeight="1">
      <c r="A42" s="17"/>
      <c r="B42" s="16"/>
      <c r="C42" s="147"/>
      <c r="D42" s="18"/>
      <c r="E42" s="18"/>
      <c r="F42" s="13"/>
      <c r="G42" s="13"/>
      <c r="H42" s="13"/>
      <c r="I42" s="13"/>
    </row>
    <row r="43" spans="1:9" ht="12.75" customHeight="1">
      <c r="A43" s="17"/>
      <c r="B43" s="16"/>
      <c r="C43" s="147"/>
      <c r="D43" s="18"/>
      <c r="E43" s="18"/>
      <c r="F43" s="13"/>
      <c r="G43" s="13"/>
      <c r="H43" s="13"/>
      <c r="I43" s="13"/>
    </row>
    <row r="44" spans="1:9" ht="12.75" customHeight="1">
      <c r="A44" s="17"/>
      <c r="B44" s="16"/>
      <c r="C44" s="147"/>
      <c r="D44" s="18"/>
      <c r="E44" s="18"/>
      <c r="F44" s="13"/>
      <c r="G44" s="13"/>
      <c r="H44" s="13"/>
      <c r="I44" s="13"/>
    </row>
    <row r="45" spans="1:9">
      <c r="A45" s="19"/>
      <c r="B45"/>
      <c r="D45" s="11"/>
      <c r="E45" s="11"/>
    </row>
    <row r="46" spans="1:9">
      <c r="A46" s="19"/>
      <c r="B46"/>
      <c r="D46" s="11"/>
      <c r="E46" s="11"/>
    </row>
    <row r="47" spans="1:9">
      <c r="A47"/>
      <c r="B47" s="20"/>
      <c r="D47" s="11"/>
      <c r="E47" s="11"/>
    </row>
    <row r="48" spans="1:9">
      <c r="A48"/>
      <c r="B48" s="20"/>
    </row>
    <row r="49" spans="1:5">
      <c r="A49" s="19"/>
      <c r="B49"/>
    </row>
    <row r="50" spans="1:5">
      <c r="A50"/>
      <c r="B50" s="20"/>
      <c r="E50" s="239"/>
    </row>
    <row r="51" spans="1:5">
      <c r="E51" s="239"/>
    </row>
    <row r="52" spans="1:5">
      <c r="E52" s="239"/>
    </row>
  </sheetData>
  <mergeCells count="5">
    <mergeCell ref="E50:E52"/>
    <mergeCell ref="E30:E32"/>
    <mergeCell ref="A3:D3"/>
    <mergeCell ref="D38:D40"/>
    <mergeCell ref="D30:D32"/>
  </mergeCells>
  <phoneticPr fontId="0" type="noConversion"/>
  <printOptions horizontalCentered="1"/>
  <pageMargins left="0.62992125984251968" right="0.19685039370078741" top="0.78740157480314965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3"/>
  <sheetViews>
    <sheetView zoomScaleNormal="100" zoomScaleSheetLayoutView="100" workbookViewId="0">
      <selection activeCell="D14" sqref="D14"/>
    </sheetView>
  </sheetViews>
  <sheetFormatPr defaultRowHeight="12.75"/>
  <cols>
    <col min="1" max="1" width="6.140625" customWidth="1"/>
    <col min="2" max="2" width="9.140625" customWidth="1"/>
    <col min="3" max="3" width="33.7109375" customWidth="1"/>
    <col min="4" max="4" width="22.85546875" customWidth="1"/>
    <col min="5" max="5" width="18.7109375" customWidth="1"/>
  </cols>
  <sheetData>
    <row r="1" spans="2:5">
      <c r="D1" s="242" t="s">
        <v>48</v>
      </c>
      <c r="E1" s="242"/>
    </row>
    <row r="3" spans="2:5" ht="41.25" customHeight="1">
      <c r="B3" s="31" t="s">
        <v>5</v>
      </c>
      <c r="C3" s="32" t="s">
        <v>39</v>
      </c>
      <c r="D3" s="33" t="s">
        <v>304</v>
      </c>
      <c r="E3" s="34" t="s">
        <v>40</v>
      </c>
    </row>
    <row r="4" spans="2:5" ht="29.25" customHeight="1">
      <c r="B4" s="78">
        <v>1</v>
      </c>
      <c r="C4" s="79" t="s">
        <v>58</v>
      </c>
      <c r="D4" s="37">
        <f>25117.68+3743.66+3274.48+3318.4+1605.52+320.01+1695+1695+1331.02+2020.32+670+3744+348711</f>
        <v>397246.08999999997</v>
      </c>
      <c r="E4" s="37"/>
    </row>
    <row r="5" spans="2:5" ht="29.25" customHeight="1">
      <c r="B5" s="78">
        <v>2</v>
      </c>
      <c r="C5" s="79" t="s">
        <v>122</v>
      </c>
      <c r="D5" s="37">
        <f>12529.24+25000</f>
        <v>37529.24</v>
      </c>
      <c r="E5" s="37"/>
    </row>
    <row r="6" spans="2:5" ht="29.25" customHeight="1">
      <c r="B6" s="78">
        <v>3</v>
      </c>
      <c r="C6" s="79" t="s">
        <v>131</v>
      </c>
      <c r="D6" s="37">
        <f>91566.79+80000</f>
        <v>171566.78999999998</v>
      </c>
      <c r="E6" s="37"/>
    </row>
    <row r="7" spans="2:5" ht="29.25" customHeight="1">
      <c r="B7" s="78">
        <v>4</v>
      </c>
      <c r="C7" s="79" t="s">
        <v>127</v>
      </c>
      <c r="D7" s="37">
        <f>4500+80000</f>
        <v>84500</v>
      </c>
      <c r="E7" s="37"/>
    </row>
    <row r="8" spans="2:5" ht="29.25" customHeight="1">
      <c r="B8" s="78">
        <v>5</v>
      </c>
      <c r="C8" s="79" t="s">
        <v>132</v>
      </c>
      <c r="D8" s="37">
        <f>85980.43+65000</f>
        <v>150980.43</v>
      </c>
      <c r="E8" s="37"/>
    </row>
    <row r="9" spans="2:5" ht="29.25" customHeight="1">
      <c r="B9" s="78">
        <v>6</v>
      </c>
      <c r="C9" s="79" t="s">
        <v>129</v>
      </c>
      <c r="D9" s="37">
        <f>20100+50000</f>
        <v>70100</v>
      </c>
      <c r="E9" s="37"/>
    </row>
    <row r="10" spans="2:5" ht="29.25" customHeight="1">
      <c r="B10" s="78">
        <v>7</v>
      </c>
      <c r="C10" s="79" t="s">
        <v>166</v>
      </c>
      <c r="D10" s="37">
        <f>506+450+2592+1973+48344.16</f>
        <v>53865.16</v>
      </c>
      <c r="E10" s="37"/>
    </row>
    <row r="11" spans="2:5" ht="29.25" customHeight="1">
      <c r="B11" s="78">
        <v>8</v>
      </c>
      <c r="C11" s="79" t="s">
        <v>176</v>
      </c>
      <c r="D11" s="185" t="s">
        <v>303</v>
      </c>
      <c r="E11" s="37">
        <v>111183</v>
      </c>
    </row>
    <row r="12" spans="2:5" ht="29.25" customHeight="1">
      <c r="B12" s="78">
        <v>9</v>
      </c>
      <c r="C12" s="79" t="s">
        <v>218</v>
      </c>
      <c r="D12" s="37">
        <v>349</v>
      </c>
      <c r="E12" s="37"/>
    </row>
    <row r="13" spans="2:5" ht="29.25" customHeight="1">
      <c r="B13" s="35"/>
      <c r="C13" s="31" t="s">
        <v>18</v>
      </c>
      <c r="D13" s="36">
        <f>SUM(D4:D12)</f>
        <v>966136.70999999985</v>
      </c>
      <c r="E13" s="36">
        <f>SUM(E11:E12)</f>
        <v>111183</v>
      </c>
    </row>
    <row r="14" spans="2:5" ht="29.25" customHeight="1"/>
    <row r="21" spans="1:1">
      <c r="A21" s="243"/>
    </row>
    <row r="22" spans="1:1">
      <c r="A22" s="243"/>
    </row>
    <row r="23" spans="1:1">
      <c r="A23" s="243"/>
    </row>
  </sheetData>
  <mergeCells count="2">
    <mergeCell ref="D1:E1"/>
    <mergeCell ref="A21:A23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budynki</vt:lpstr>
      <vt:lpstr>elektronika</vt:lpstr>
      <vt:lpstr>auta</vt:lpstr>
      <vt:lpstr>szkody</vt:lpstr>
      <vt:lpstr>środki trwałe</vt:lpstr>
      <vt:lpstr>auta!Obszar_wydruku</vt:lpstr>
      <vt:lpstr>budynki!Obszar_wydruku</vt:lpstr>
      <vt:lpstr>elektronika!Obszar_wydruku</vt:lpstr>
      <vt:lpstr>szkody!Obszar_wydruku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Magnus Samsung</cp:lastModifiedBy>
  <cp:lastPrinted>2013-04-09T10:56:25Z</cp:lastPrinted>
  <dcterms:created xsi:type="dcterms:W3CDTF">2003-03-13T10:23:20Z</dcterms:created>
  <dcterms:modified xsi:type="dcterms:W3CDTF">2013-04-12T08:26:50Z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